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Sô_la_mviê_cNa_y" defaultThemeVersion="124226"/>
  <bookViews>
    <workbookView xWindow="-120" yWindow="-120" windowWidth="20730" windowHeight="11760" tabRatio="598" firstSheet="7" activeTab="10"/>
  </bookViews>
  <sheets>
    <sheet name="SGV" sheetId="162" state="veryHidden" r:id="rId1"/>
    <sheet name="B15. NĐ31" sheetId="49" state="hidden" r:id="rId2"/>
    <sheet name="B16. NĐ31" sheetId="175" state="hidden" r:id="rId3"/>
    <sheet name="B17. NĐ31" sheetId="176" state="hidden" r:id="rId4"/>
    <sheet name="B35. NĐ31" sheetId="177" state="hidden" r:id="rId5"/>
    <sheet name="B36.NĐ31" sheetId="179" state="hidden" r:id="rId6"/>
    <sheet name="B37. NĐ31" sheetId="178" state="hidden" r:id="rId7"/>
    <sheet name="I. TỔNG HỢP" sheetId="190" r:id="rId8"/>
    <sheet name="TỔNG HỢP" sheetId="188" state="hidden" r:id="rId9"/>
    <sheet name="I. CTMTQG PTVH" sheetId="189" state="hidden" r:id="rId10"/>
    <sheet name=" II. CTMTQG PCMT " sheetId="191" r:id="rId11"/>
    <sheet name="II. CTMTQG PCMT" sheetId="183" state="hidden" r:id="rId12"/>
    <sheet name="B46. NĐ31" sheetId="125" state="hidden" r:id="rId13"/>
  </sheets>
  <definedNames>
    <definedName name="_1" localSheetId="10">#REF!</definedName>
    <definedName name="_1" localSheetId="2">#REF!</definedName>
    <definedName name="_1" localSheetId="3">#REF!</definedName>
    <definedName name="_1" localSheetId="4">#REF!</definedName>
    <definedName name="_1" localSheetId="9">#REF!</definedName>
    <definedName name="_1" localSheetId="7">#REF!</definedName>
    <definedName name="_1">#REF!</definedName>
    <definedName name="_2" localSheetId="10">#REF!</definedName>
    <definedName name="_2" localSheetId="2">#REF!</definedName>
    <definedName name="_2" localSheetId="3">#REF!</definedName>
    <definedName name="_2" localSheetId="4">#REF!</definedName>
    <definedName name="_2" localSheetId="9">#REF!</definedName>
    <definedName name="_2" localSheetId="7">#REF!</definedName>
    <definedName name="_2">#REF!</definedName>
    <definedName name="_CON1" localSheetId="10">#REF!</definedName>
    <definedName name="_CON1" localSheetId="2">#REF!</definedName>
    <definedName name="_CON1" localSheetId="3">#REF!</definedName>
    <definedName name="_CON1" localSheetId="4">#REF!</definedName>
    <definedName name="_CON1" localSheetId="9">#REF!</definedName>
    <definedName name="_CON1" localSheetId="7">#REF!</definedName>
    <definedName name="_CON1">#REF!</definedName>
    <definedName name="_CON2" localSheetId="10">#REF!</definedName>
    <definedName name="_CON2" localSheetId="2">#REF!</definedName>
    <definedName name="_CON2" localSheetId="3">#REF!</definedName>
    <definedName name="_CON2" localSheetId="4">#REF!</definedName>
    <definedName name="_CON2" localSheetId="9">#REF!</definedName>
    <definedName name="_CON2" localSheetId="7">#REF!</definedName>
    <definedName name="_CON2">#REF!</definedName>
    <definedName name="_NET2" localSheetId="10">#REF!</definedName>
    <definedName name="_NET2" localSheetId="2">#REF!</definedName>
    <definedName name="_NET2" localSheetId="3">#REF!</definedName>
    <definedName name="_NET2" localSheetId="4">#REF!</definedName>
    <definedName name="_NET2" localSheetId="9">#REF!</definedName>
    <definedName name="_NET2" localSheetId="7">#REF!</definedName>
    <definedName name="_NET2">#REF!</definedName>
    <definedName name="a277Print_Titles" localSheetId="10">#REF!</definedName>
    <definedName name="a277Print_Titles" localSheetId="2">#REF!</definedName>
    <definedName name="a277Print_Titles" localSheetId="3">#REF!</definedName>
    <definedName name="a277Print_Titles" localSheetId="4">#REF!</definedName>
    <definedName name="a277Print_Titles" localSheetId="9">#REF!</definedName>
    <definedName name="a277Print_Titles" localSheetId="7">#REF!</definedName>
    <definedName name="a277Print_Titles">#REF!</definedName>
    <definedName name="B_Isc" localSheetId="10">#REF!</definedName>
    <definedName name="B_Isc" localSheetId="2">#REF!</definedName>
    <definedName name="B_Isc" localSheetId="3">#REF!</definedName>
    <definedName name="B_Isc" localSheetId="4">#REF!</definedName>
    <definedName name="B_Isc" localSheetId="9">#REF!</definedName>
    <definedName name="B_Isc" localSheetId="7">#REF!</definedName>
    <definedName name="B_Isc">#REF!</definedName>
    <definedName name="bang_gia" localSheetId="10">#REF!</definedName>
    <definedName name="bang_gia" localSheetId="2">#REF!</definedName>
    <definedName name="bang_gia" localSheetId="3">#REF!</definedName>
    <definedName name="bang_gia" localSheetId="4">#REF!</definedName>
    <definedName name="bang_gia" localSheetId="9">#REF!</definedName>
    <definedName name="bang_gia" localSheetId="7">#REF!</definedName>
    <definedName name="bang_gia">#REF!</definedName>
    <definedName name="BOQ" localSheetId="10">#REF!</definedName>
    <definedName name="BOQ" localSheetId="2">#REF!</definedName>
    <definedName name="BOQ" localSheetId="3">#REF!</definedName>
    <definedName name="BOQ" localSheetId="4">#REF!</definedName>
    <definedName name="BOQ" localSheetId="9">#REF!</definedName>
    <definedName name="BOQ" localSheetId="7">#REF!</definedName>
    <definedName name="BOQ">#REF!</definedName>
    <definedName name="BVCISUMMARY" localSheetId="10">#REF!</definedName>
    <definedName name="BVCISUMMARY" localSheetId="2">#REF!</definedName>
    <definedName name="BVCISUMMARY" localSheetId="3">#REF!</definedName>
    <definedName name="BVCISUMMARY" localSheetId="4">#REF!</definedName>
    <definedName name="BVCISUMMARY" localSheetId="9">#REF!</definedName>
    <definedName name="BVCISUMMARY" localSheetId="7">#REF!</definedName>
    <definedName name="BVCISUMMARY">#REF!</definedName>
    <definedName name="Cã_TK" localSheetId="10">#REF!</definedName>
    <definedName name="Cã_TK" localSheetId="2">#REF!</definedName>
    <definedName name="Cã_TK" localSheetId="3">#REF!</definedName>
    <definedName name="Cã_TK" localSheetId="4">#REF!</definedName>
    <definedName name="Cã_TK" localSheetId="9">#REF!</definedName>
    <definedName name="Cã_TK" localSheetId="7">#REF!</definedName>
    <definedName name="Cã_TK">#REF!</definedName>
    <definedName name="Co" localSheetId="10">#REF!</definedName>
    <definedName name="Co" localSheetId="2">#REF!</definedName>
    <definedName name="Co" localSheetId="3">#REF!</definedName>
    <definedName name="Co" localSheetId="4">#REF!</definedName>
    <definedName name="Co" localSheetId="9">#REF!</definedName>
    <definedName name="Co" localSheetId="7">#REF!</definedName>
    <definedName name="Co">#REF!</definedName>
    <definedName name="COMMON" localSheetId="10">#REF!</definedName>
    <definedName name="COMMON" localSheetId="2">#REF!</definedName>
    <definedName name="COMMON" localSheetId="3">#REF!</definedName>
    <definedName name="COMMON" localSheetId="4">#REF!</definedName>
    <definedName name="COMMON" localSheetId="9">#REF!</definedName>
    <definedName name="COMMON" localSheetId="7">#REF!</definedName>
    <definedName name="COMMON">#REF!</definedName>
    <definedName name="CON_EQP_COS" localSheetId="10">#REF!</definedName>
    <definedName name="CON_EQP_COS" localSheetId="2">#REF!</definedName>
    <definedName name="CON_EQP_COS" localSheetId="3">#REF!</definedName>
    <definedName name="CON_EQP_COS" localSheetId="4">#REF!</definedName>
    <definedName name="CON_EQP_COS" localSheetId="9">#REF!</definedName>
    <definedName name="CON_EQP_COS" localSheetId="7">#REF!</definedName>
    <definedName name="CON_EQP_COS">#REF!</definedName>
    <definedName name="Cong_HM_DTCT" localSheetId="10">#REF!</definedName>
    <definedName name="Cong_HM_DTCT" localSheetId="2">#REF!</definedName>
    <definedName name="Cong_HM_DTCT" localSheetId="3">#REF!</definedName>
    <definedName name="Cong_HM_DTCT" localSheetId="4">#REF!</definedName>
    <definedName name="Cong_HM_DTCT" localSheetId="9">#REF!</definedName>
    <definedName name="Cong_HM_DTCT" localSheetId="7">#REF!</definedName>
    <definedName name="Cong_HM_DTCT">#REF!</definedName>
    <definedName name="Cong_M_DTCT" localSheetId="10">#REF!</definedName>
    <definedName name="Cong_M_DTCT" localSheetId="2">#REF!</definedName>
    <definedName name="Cong_M_DTCT" localSheetId="3">#REF!</definedName>
    <definedName name="Cong_M_DTCT" localSheetId="4">#REF!</definedName>
    <definedName name="Cong_M_DTCT" localSheetId="9">#REF!</definedName>
    <definedName name="Cong_M_DTCT" localSheetId="7">#REF!</definedName>
    <definedName name="Cong_M_DTCT">#REF!</definedName>
    <definedName name="Cong_NC_DTCT" localSheetId="10">#REF!</definedName>
    <definedName name="Cong_NC_DTCT" localSheetId="2">#REF!</definedName>
    <definedName name="Cong_NC_DTCT" localSheetId="3">#REF!</definedName>
    <definedName name="Cong_NC_DTCT" localSheetId="4">#REF!</definedName>
    <definedName name="Cong_NC_DTCT" localSheetId="9">#REF!</definedName>
    <definedName name="Cong_NC_DTCT" localSheetId="7">#REF!</definedName>
    <definedName name="Cong_NC_DTCT">#REF!</definedName>
    <definedName name="Cong_VL_DTCT" localSheetId="10">#REF!</definedName>
    <definedName name="Cong_VL_DTCT" localSheetId="2">#REF!</definedName>
    <definedName name="Cong_VL_DTCT" localSheetId="3">#REF!</definedName>
    <definedName name="Cong_VL_DTCT" localSheetId="4">#REF!</definedName>
    <definedName name="Cong_VL_DTCT" localSheetId="9">#REF!</definedName>
    <definedName name="Cong_VL_DTCT" localSheetId="7">#REF!</definedName>
    <definedName name="Cong_VL_DTCT">#REF!</definedName>
    <definedName name="COVER" localSheetId="10">#REF!</definedName>
    <definedName name="COVER" localSheetId="2">#REF!</definedName>
    <definedName name="COVER" localSheetId="3">#REF!</definedName>
    <definedName name="COVER" localSheetId="4">#REF!</definedName>
    <definedName name="COVER" localSheetId="9">#REF!</definedName>
    <definedName name="COVER" localSheetId="7">#REF!</definedName>
    <definedName name="COVER">#REF!</definedName>
    <definedName name="CRITINST" localSheetId="10">#REF!</definedName>
    <definedName name="CRITINST" localSheetId="2">#REF!</definedName>
    <definedName name="CRITINST" localSheetId="3">#REF!</definedName>
    <definedName name="CRITINST" localSheetId="4">#REF!</definedName>
    <definedName name="CRITINST" localSheetId="9">#REF!</definedName>
    <definedName name="CRITINST" localSheetId="7">#REF!</definedName>
    <definedName name="CRITINST">#REF!</definedName>
    <definedName name="CRITPURC" localSheetId="10">#REF!</definedName>
    <definedName name="CRITPURC" localSheetId="2">#REF!</definedName>
    <definedName name="CRITPURC" localSheetId="3">#REF!</definedName>
    <definedName name="CRITPURC" localSheetId="4">#REF!</definedName>
    <definedName name="CRITPURC" localSheetId="9">#REF!</definedName>
    <definedName name="CRITPURC" localSheetId="7">#REF!</definedName>
    <definedName name="CRITPURC">#REF!</definedName>
    <definedName name="CS_10" localSheetId="10">#REF!</definedName>
    <definedName name="CS_10" localSheetId="2">#REF!</definedName>
    <definedName name="CS_10" localSheetId="3">#REF!</definedName>
    <definedName name="CS_10" localSheetId="4">#REF!</definedName>
    <definedName name="CS_10" localSheetId="9">#REF!</definedName>
    <definedName name="CS_10" localSheetId="7">#REF!</definedName>
    <definedName name="CS_10">#REF!</definedName>
    <definedName name="CS_100" localSheetId="10">#REF!</definedName>
    <definedName name="CS_100" localSheetId="2">#REF!</definedName>
    <definedName name="CS_100" localSheetId="3">#REF!</definedName>
    <definedName name="CS_100" localSheetId="4">#REF!</definedName>
    <definedName name="CS_100" localSheetId="9">#REF!</definedName>
    <definedName name="CS_100" localSheetId="7">#REF!</definedName>
    <definedName name="CS_100">#REF!</definedName>
    <definedName name="CS_10S" localSheetId="10">#REF!</definedName>
    <definedName name="CS_10S" localSheetId="2">#REF!</definedName>
    <definedName name="CS_10S" localSheetId="3">#REF!</definedName>
    <definedName name="CS_10S" localSheetId="4">#REF!</definedName>
    <definedName name="CS_10S" localSheetId="9">#REF!</definedName>
    <definedName name="CS_10S" localSheetId="7">#REF!</definedName>
    <definedName name="CS_10S">#REF!</definedName>
    <definedName name="CS_120" localSheetId="10">#REF!</definedName>
    <definedName name="CS_120" localSheetId="2">#REF!</definedName>
    <definedName name="CS_120" localSheetId="3">#REF!</definedName>
    <definedName name="CS_120" localSheetId="4">#REF!</definedName>
    <definedName name="CS_120" localSheetId="9">#REF!</definedName>
    <definedName name="CS_120" localSheetId="7">#REF!</definedName>
    <definedName name="CS_120">#REF!</definedName>
    <definedName name="CS_140" localSheetId="10">#REF!</definedName>
    <definedName name="CS_140" localSheetId="2">#REF!</definedName>
    <definedName name="CS_140" localSheetId="3">#REF!</definedName>
    <definedName name="CS_140" localSheetId="4">#REF!</definedName>
    <definedName name="CS_140" localSheetId="9">#REF!</definedName>
    <definedName name="CS_140" localSheetId="7">#REF!</definedName>
    <definedName name="CS_140">#REF!</definedName>
    <definedName name="CS_160" localSheetId="10">#REF!</definedName>
    <definedName name="CS_160" localSheetId="2">#REF!</definedName>
    <definedName name="CS_160" localSheetId="3">#REF!</definedName>
    <definedName name="CS_160" localSheetId="4">#REF!</definedName>
    <definedName name="CS_160" localSheetId="9">#REF!</definedName>
    <definedName name="CS_160" localSheetId="7">#REF!</definedName>
    <definedName name="CS_160">#REF!</definedName>
    <definedName name="CS_20" localSheetId="10">#REF!</definedName>
    <definedName name="CS_20" localSheetId="2">#REF!</definedName>
    <definedName name="CS_20" localSheetId="3">#REF!</definedName>
    <definedName name="CS_20" localSheetId="4">#REF!</definedName>
    <definedName name="CS_20" localSheetId="9">#REF!</definedName>
    <definedName name="CS_20" localSheetId="7">#REF!</definedName>
    <definedName name="CS_20">#REF!</definedName>
    <definedName name="CS_30" localSheetId="10">#REF!</definedName>
    <definedName name="CS_30" localSheetId="2">#REF!</definedName>
    <definedName name="CS_30" localSheetId="3">#REF!</definedName>
    <definedName name="CS_30" localSheetId="4">#REF!</definedName>
    <definedName name="CS_30" localSheetId="9">#REF!</definedName>
    <definedName name="CS_30" localSheetId="7">#REF!</definedName>
    <definedName name="CS_30">#REF!</definedName>
    <definedName name="CS_40" localSheetId="10">#REF!</definedName>
    <definedName name="CS_40" localSheetId="2">#REF!</definedName>
    <definedName name="CS_40" localSheetId="3">#REF!</definedName>
    <definedName name="CS_40" localSheetId="4">#REF!</definedName>
    <definedName name="CS_40" localSheetId="9">#REF!</definedName>
    <definedName name="CS_40" localSheetId="7">#REF!</definedName>
    <definedName name="CS_40">#REF!</definedName>
    <definedName name="CS_40S" localSheetId="10">#REF!</definedName>
    <definedName name="CS_40S" localSheetId="2">#REF!</definedName>
    <definedName name="CS_40S" localSheetId="3">#REF!</definedName>
    <definedName name="CS_40S" localSheetId="4">#REF!</definedName>
    <definedName name="CS_40S" localSheetId="9">#REF!</definedName>
    <definedName name="CS_40S" localSheetId="7">#REF!</definedName>
    <definedName name="CS_40S">#REF!</definedName>
    <definedName name="CS_5S" localSheetId="10">#REF!</definedName>
    <definedName name="CS_5S" localSheetId="2">#REF!</definedName>
    <definedName name="CS_5S" localSheetId="3">#REF!</definedName>
    <definedName name="CS_5S" localSheetId="4">#REF!</definedName>
    <definedName name="CS_5S" localSheetId="9">#REF!</definedName>
    <definedName name="CS_5S" localSheetId="7">#REF!</definedName>
    <definedName name="CS_5S">#REF!</definedName>
    <definedName name="CS_60" localSheetId="10">#REF!</definedName>
    <definedName name="CS_60" localSheetId="2">#REF!</definedName>
    <definedName name="CS_60" localSheetId="3">#REF!</definedName>
    <definedName name="CS_60" localSheetId="4">#REF!</definedName>
    <definedName name="CS_60" localSheetId="9">#REF!</definedName>
    <definedName name="CS_60" localSheetId="7">#REF!</definedName>
    <definedName name="CS_60">#REF!</definedName>
    <definedName name="CS_80" localSheetId="10">#REF!</definedName>
    <definedName name="CS_80" localSheetId="2">#REF!</definedName>
    <definedName name="CS_80" localSheetId="3">#REF!</definedName>
    <definedName name="CS_80" localSheetId="4">#REF!</definedName>
    <definedName name="CS_80" localSheetId="9">#REF!</definedName>
    <definedName name="CS_80" localSheetId="7">#REF!</definedName>
    <definedName name="CS_80">#REF!</definedName>
    <definedName name="CS_80S" localSheetId="10">#REF!</definedName>
    <definedName name="CS_80S" localSheetId="2">#REF!</definedName>
    <definedName name="CS_80S" localSheetId="3">#REF!</definedName>
    <definedName name="CS_80S" localSheetId="4">#REF!</definedName>
    <definedName name="CS_80S" localSheetId="9">#REF!</definedName>
    <definedName name="CS_80S" localSheetId="7">#REF!</definedName>
    <definedName name="CS_80S">#REF!</definedName>
    <definedName name="CS_STD" localSheetId="10">#REF!</definedName>
    <definedName name="CS_STD" localSheetId="2">#REF!</definedName>
    <definedName name="CS_STD" localSheetId="3">#REF!</definedName>
    <definedName name="CS_STD" localSheetId="4">#REF!</definedName>
    <definedName name="CS_STD" localSheetId="9">#REF!</definedName>
    <definedName name="CS_STD" localSheetId="7">#REF!</definedName>
    <definedName name="CS_STD">#REF!</definedName>
    <definedName name="CS_XS" localSheetId="10">#REF!</definedName>
    <definedName name="CS_XS" localSheetId="2">#REF!</definedName>
    <definedName name="CS_XS" localSheetId="3">#REF!</definedName>
    <definedName name="CS_XS" localSheetId="4">#REF!</definedName>
    <definedName name="CS_XS" localSheetId="9">#REF!</definedName>
    <definedName name="CS_XS" localSheetId="7">#REF!</definedName>
    <definedName name="CS_XS">#REF!</definedName>
    <definedName name="CS_XXS" localSheetId="10">#REF!</definedName>
    <definedName name="CS_XXS" localSheetId="2">#REF!</definedName>
    <definedName name="CS_XXS" localSheetId="3">#REF!</definedName>
    <definedName name="CS_XXS" localSheetId="4">#REF!</definedName>
    <definedName name="CS_XXS" localSheetId="9">#REF!</definedName>
    <definedName name="CS_XXS" localSheetId="7">#REF!</definedName>
    <definedName name="CS_XXS">#REF!</definedName>
    <definedName name="ctiep" localSheetId="10">#REF!</definedName>
    <definedName name="ctiep" localSheetId="2">#REF!</definedName>
    <definedName name="ctiep" localSheetId="3">#REF!</definedName>
    <definedName name="ctiep" localSheetId="4">#REF!</definedName>
    <definedName name="ctiep" localSheetId="9">#REF!</definedName>
    <definedName name="ctiep" localSheetId="7">#REF!</definedName>
    <definedName name="ctiep">#REF!</definedName>
    <definedName name="_xlnm.Database" localSheetId="10">#REF!</definedName>
    <definedName name="_xlnm.Database" localSheetId="2">#REF!</definedName>
    <definedName name="_xlnm.Database" localSheetId="3">#REF!</definedName>
    <definedName name="_xlnm.Database" localSheetId="4">#REF!</definedName>
    <definedName name="_xlnm.Database" localSheetId="9">#REF!</definedName>
    <definedName name="_xlnm.Database" localSheetId="7">#REF!</definedName>
    <definedName name="_xlnm.Database">#REF!</definedName>
    <definedName name="den_bu" localSheetId="10">#REF!</definedName>
    <definedName name="den_bu" localSheetId="2">#REF!</definedName>
    <definedName name="den_bu" localSheetId="3">#REF!</definedName>
    <definedName name="den_bu" localSheetId="4">#REF!</definedName>
    <definedName name="den_bu" localSheetId="9">#REF!</definedName>
    <definedName name="den_bu" localSheetId="7">#REF!</definedName>
    <definedName name="den_bu">#REF!</definedName>
    <definedName name="DGCTI592" localSheetId="10">#REF!</definedName>
    <definedName name="DGCTI592" localSheetId="2">#REF!</definedName>
    <definedName name="DGCTI592" localSheetId="3">#REF!</definedName>
    <definedName name="DGCTI592" localSheetId="4">#REF!</definedName>
    <definedName name="DGCTI592" localSheetId="9">#REF!</definedName>
    <definedName name="DGCTI592" localSheetId="7">#REF!</definedName>
    <definedName name="DGCTI592">#REF!</definedName>
    <definedName name="DiÔn_gi_i" localSheetId="10">#REF!</definedName>
    <definedName name="DiÔn_gi_i" localSheetId="2">#REF!</definedName>
    <definedName name="DiÔn_gi_i" localSheetId="3">#REF!</definedName>
    <definedName name="DiÔn_gi_i" localSheetId="4">#REF!</definedName>
    <definedName name="DiÔn_gi_i" localSheetId="9">#REF!</definedName>
    <definedName name="DiÔn_gi_i" localSheetId="7">#REF!</definedName>
    <definedName name="DiÔn_gi_i">#REF!</definedName>
    <definedName name="DSUMDATA" localSheetId="10">#REF!</definedName>
    <definedName name="DSUMDATA" localSheetId="2">#REF!</definedName>
    <definedName name="DSUMDATA" localSheetId="3">#REF!</definedName>
    <definedName name="DSUMDATA" localSheetId="4">#REF!</definedName>
    <definedName name="DSUMDATA" localSheetId="9">#REF!</definedName>
    <definedName name="DSUMDATA" localSheetId="7">#REF!</definedName>
    <definedName name="DSUMDATA">#REF!</definedName>
    <definedName name="End_1" localSheetId="10">#REF!</definedName>
    <definedName name="End_1" localSheetId="2">#REF!</definedName>
    <definedName name="End_1" localSheetId="3">#REF!</definedName>
    <definedName name="End_1" localSheetId="4">#REF!</definedName>
    <definedName name="End_1" localSheetId="9">#REF!</definedName>
    <definedName name="End_1" localSheetId="7">#REF!</definedName>
    <definedName name="End_1">#REF!</definedName>
    <definedName name="End_10" localSheetId="10">#REF!</definedName>
    <definedName name="End_10" localSheetId="2">#REF!</definedName>
    <definedName name="End_10" localSheetId="3">#REF!</definedName>
    <definedName name="End_10" localSheetId="4">#REF!</definedName>
    <definedName name="End_10" localSheetId="9">#REF!</definedName>
    <definedName name="End_10" localSheetId="7">#REF!</definedName>
    <definedName name="End_10">#REF!</definedName>
    <definedName name="End_11" localSheetId="10">#REF!</definedName>
    <definedName name="End_11" localSheetId="2">#REF!</definedName>
    <definedName name="End_11" localSheetId="3">#REF!</definedName>
    <definedName name="End_11" localSheetId="4">#REF!</definedName>
    <definedName name="End_11" localSheetId="9">#REF!</definedName>
    <definedName name="End_11" localSheetId="7">#REF!</definedName>
    <definedName name="End_11">#REF!</definedName>
    <definedName name="End_12" localSheetId="10">#REF!</definedName>
    <definedName name="End_12" localSheetId="2">#REF!</definedName>
    <definedName name="End_12" localSheetId="3">#REF!</definedName>
    <definedName name="End_12" localSheetId="4">#REF!</definedName>
    <definedName name="End_12" localSheetId="9">#REF!</definedName>
    <definedName name="End_12" localSheetId="7">#REF!</definedName>
    <definedName name="End_12">#REF!</definedName>
    <definedName name="End_13" localSheetId="10">#REF!</definedName>
    <definedName name="End_13" localSheetId="2">#REF!</definedName>
    <definedName name="End_13" localSheetId="3">#REF!</definedName>
    <definedName name="End_13" localSheetId="4">#REF!</definedName>
    <definedName name="End_13" localSheetId="9">#REF!</definedName>
    <definedName name="End_13" localSheetId="7">#REF!</definedName>
    <definedName name="End_13">#REF!</definedName>
    <definedName name="End_2" localSheetId="10">#REF!</definedName>
    <definedName name="End_2" localSheetId="2">#REF!</definedName>
    <definedName name="End_2" localSheetId="3">#REF!</definedName>
    <definedName name="End_2" localSheetId="4">#REF!</definedName>
    <definedName name="End_2" localSheetId="9">#REF!</definedName>
    <definedName name="End_2" localSheetId="7">#REF!</definedName>
    <definedName name="End_2">#REF!</definedName>
    <definedName name="End_3" localSheetId="10">#REF!</definedName>
    <definedName name="End_3" localSheetId="2">#REF!</definedName>
    <definedName name="End_3" localSheetId="3">#REF!</definedName>
    <definedName name="End_3" localSheetId="4">#REF!</definedName>
    <definedName name="End_3" localSheetId="9">#REF!</definedName>
    <definedName name="End_3" localSheetId="7">#REF!</definedName>
    <definedName name="End_3">#REF!</definedName>
    <definedName name="End_4" localSheetId="10">#REF!</definedName>
    <definedName name="End_4" localSheetId="2">#REF!</definedName>
    <definedName name="End_4" localSheetId="3">#REF!</definedName>
    <definedName name="End_4" localSheetId="4">#REF!</definedName>
    <definedName name="End_4" localSheetId="9">#REF!</definedName>
    <definedName name="End_4" localSheetId="7">#REF!</definedName>
    <definedName name="End_4">#REF!</definedName>
    <definedName name="End_5" localSheetId="10">#REF!</definedName>
    <definedName name="End_5" localSheetId="2">#REF!</definedName>
    <definedName name="End_5" localSheetId="3">#REF!</definedName>
    <definedName name="End_5" localSheetId="4">#REF!</definedName>
    <definedName name="End_5" localSheetId="9">#REF!</definedName>
    <definedName name="End_5" localSheetId="7">#REF!</definedName>
    <definedName name="End_5">#REF!</definedName>
    <definedName name="End_6" localSheetId="10">#REF!</definedName>
    <definedName name="End_6" localSheetId="2">#REF!</definedName>
    <definedName name="End_6" localSheetId="3">#REF!</definedName>
    <definedName name="End_6" localSheetId="4">#REF!</definedName>
    <definedName name="End_6" localSheetId="9">#REF!</definedName>
    <definedName name="End_6" localSheetId="7">#REF!</definedName>
    <definedName name="End_6">#REF!</definedName>
    <definedName name="End_7" localSheetId="10">#REF!</definedName>
    <definedName name="End_7" localSheetId="2">#REF!</definedName>
    <definedName name="End_7" localSheetId="3">#REF!</definedName>
    <definedName name="End_7" localSheetId="4">#REF!</definedName>
    <definedName name="End_7" localSheetId="9">#REF!</definedName>
    <definedName name="End_7" localSheetId="7">#REF!</definedName>
    <definedName name="End_7">#REF!</definedName>
    <definedName name="End_8" localSheetId="10">#REF!</definedName>
    <definedName name="End_8" localSheetId="2">#REF!</definedName>
    <definedName name="End_8" localSheetId="3">#REF!</definedName>
    <definedName name="End_8" localSheetId="4">#REF!</definedName>
    <definedName name="End_8" localSheetId="9">#REF!</definedName>
    <definedName name="End_8" localSheetId="7">#REF!</definedName>
    <definedName name="End_8">#REF!</definedName>
    <definedName name="End_9" localSheetId="10">#REF!</definedName>
    <definedName name="End_9" localSheetId="2">#REF!</definedName>
    <definedName name="End_9" localSheetId="3">#REF!</definedName>
    <definedName name="End_9" localSheetId="4">#REF!</definedName>
    <definedName name="End_9" localSheetId="9">#REF!</definedName>
    <definedName name="End_9" localSheetId="7">#REF!</definedName>
    <definedName name="End_9">#REF!</definedName>
    <definedName name="gia_tien" localSheetId="10">#REF!</definedName>
    <definedName name="gia_tien" localSheetId="2">#REF!</definedName>
    <definedName name="gia_tien" localSheetId="3">#REF!</definedName>
    <definedName name="gia_tien" localSheetId="4">#REF!</definedName>
    <definedName name="gia_tien" localSheetId="9">#REF!</definedName>
    <definedName name="gia_tien" localSheetId="7">#REF!</definedName>
    <definedName name="gia_tien">#REF!</definedName>
    <definedName name="gia_tien_BTN" localSheetId="10">#REF!</definedName>
    <definedName name="gia_tien_BTN" localSheetId="2">#REF!</definedName>
    <definedName name="gia_tien_BTN" localSheetId="3">#REF!</definedName>
    <definedName name="gia_tien_BTN" localSheetId="4">#REF!</definedName>
    <definedName name="gia_tien_BTN" localSheetId="9">#REF!</definedName>
    <definedName name="gia_tien_BTN" localSheetId="7">#REF!</definedName>
    <definedName name="gia_tien_BTN">#REF!</definedName>
    <definedName name="h" localSheetId="10">#REF!</definedName>
    <definedName name="h" localSheetId="2">#REF!</definedName>
    <definedName name="h" localSheetId="3">#REF!</definedName>
    <definedName name="h" localSheetId="4">#REF!</definedName>
    <definedName name="h" localSheetId="9">#REF!</definedName>
    <definedName name="h" localSheetId="7">#REF!</definedName>
    <definedName name="h">#REF!</definedName>
    <definedName name="H_30" localSheetId="10">#REF!</definedName>
    <definedName name="H_30" localSheetId="2">#REF!</definedName>
    <definedName name="H_30" localSheetId="3">#REF!</definedName>
    <definedName name="H_30" localSheetId="4">#REF!</definedName>
    <definedName name="H_30" localSheetId="9">#REF!</definedName>
    <definedName name="H_30" localSheetId="7">#REF!</definedName>
    <definedName name="H_30">#REF!</definedName>
    <definedName name="ha" localSheetId="10">#REF!</definedName>
    <definedName name="ha" localSheetId="2">#REF!</definedName>
    <definedName name="ha" localSheetId="3">#REF!</definedName>
    <definedName name="ha" localSheetId="4">#REF!</definedName>
    <definedName name="ha" localSheetId="9">#REF!</definedName>
    <definedName name="ha" localSheetId="7">#REF!</definedName>
    <definedName name="ha">#REF!</definedName>
    <definedName name="HH" localSheetId="10">#REF!</definedName>
    <definedName name="HH" localSheetId="2">#REF!</definedName>
    <definedName name="HH" localSheetId="3">#REF!</definedName>
    <definedName name="HH" localSheetId="4">#REF!</definedName>
    <definedName name="HH" localSheetId="9">#REF!</definedName>
    <definedName name="HH" localSheetId="7">#REF!</definedName>
    <definedName name="HH">#REF!</definedName>
    <definedName name="hien" localSheetId="10">#REF!</definedName>
    <definedName name="hien" localSheetId="2">#REF!</definedName>
    <definedName name="hien" localSheetId="3">#REF!</definedName>
    <definedName name="hien" localSheetId="4">#REF!</definedName>
    <definedName name="hien" localSheetId="9">#REF!</definedName>
    <definedName name="hien" localSheetId="7">#REF!</definedName>
    <definedName name="hien">#REF!</definedName>
    <definedName name="HOME_MANP" localSheetId="10">#REF!</definedName>
    <definedName name="HOME_MANP" localSheetId="2">#REF!</definedName>
    <definedName name="HOME_MANP" localSheetId="3">#REF!</definedName>
    <definedName name="HOME_MANP" localSheetId="4">#REF!</definedName>
    <definedName name="HOME_MANP" localSheetId="9">#REF!</definedName>
    <definedName name="HOME_MANP" localSheetId="7">#REF!</definedName>
    <definedName name="HOME_MANP">#REF!</definedName>
    <definedName name="HOMEOFFICE_COST" localSheetId="10">#REF!</definedName>
    <definedName name="HOMEOFFICE_COST" localSheetId="2">#REF!</definedName>
    <definedName name="HOMEOFFICE_COST" localSheetId="3">#REF!</definedName>
    <definedName name="HOMEOFFICE_COST" localSheetId="4">#REF!</definedName>
    <definedName name="HOMEOFFICE_COST" localSheetId="9">#REF!</definedName>
    <definedName name="HOMEOFFICE_COST" localSheetId="7">#REF!</definedName>
    <definedName name="HOMEOFFICE_COST">#REF!</definedName>
    <definedName name="I" localSheetId="10">#REF!</definedName>
    <definedName name="I" localSheetId="2">#REF!</definedName>
    <definedName name="I" localSheetId="3">#REF!</definedName>
    <definedName name="I" localSheetId="4">#REF!</definedName>
    <definedName name="I" localSheetId="9">#REF!</definedName>
    <definedName name="I" localSheetId="7">#REF!</definedName>
    <definedName name="I">#REF!</definedName>
    <definedName name="IDLAB_COST" localSheetId="10">#REF!</definedName>
    <definedName name="IDLAB_COST" localSheetId="2">#REF!</definedName>
    <definedName name="IDLAB_COST" localSheetId="3">#REF!</definedName>
    <definedName name="IDLAB_COST" localSheetId="4">#REF!</definedName>
    <definedName name="IDLAB_COST" localSheetId="9">#REF!</definedName>
    <definedName name="IDLAB_COST" localSheetId="7">#REF!</definedName>
    <definedName name="IDLAB_COST">#REF!</definedName>
    <definedName name="INDMANP" localSheetId="10">#REF!</definedName>
    <definedName name="INDMANP" localSheetId="2">#REF!</definedName>
    <definedName name="INDMANP" localSheetId="3">#REF!</definedName>
    <definedName name="INDMANP" localSheetId="4">#REF!</definedName>
    <definedName name="INDMANP" localSheetId="9">#REF!</definedName>
    <definedName name="INDMANP" localSheetId="7">#REF!</definedName>
    <definedName name="INDMANP">#REF!</definedName>
    <definedName name="j356C8" localSheetId="10">#REF!</definedName>
    <definedName name="j356C8" localSheetId="2">#REF!</definedName>
    <definedName name="j356C8" localSheetId="3">#REF!</definedName>
    <definedName name="j356C8" localSheetId="4">#REF!</definedName>
    <definedName name="j356C8" localSheetId="9">#REF!</definedName>
    <definedName name="j356C8" localSheetId="7">#REF!</definedName>
    <definedName name="j356C8">#REF!</definedName>
    <definedName name="kcong" localSheetId="10">#REF!</definedName>
    <definedName name="kcong" localSheetId="2">#REF!</definedName>
    <definedName name="kcong" localSheetId="3">#REF!</definedName>
    <definedName name="kcong" localSheetId="4">#REF!</definedName>
    <definedName name="kcong" localSheetId="9">#REF!</definedName>
    <definedName name="kcong" localSheetId="7">#REF!</definedName>
    <definedName name="kcong">#REF!</definedName>
    <definedName name="KH" localSheetId="10">#REF!</definedName>
    <definedName name="KH" localSheetId="2">#REF!</definedName>
    <definedName name="KH" localSheetId="3">#REF!</definedName>
    <definedName name="KH" localSheetId="4">#REF!</definedName>
    <definedName name="KH" localSheetId="9">#REF!</definedName>
    <definedName name="KH" localSheetId="7">#REF!</definedName>
    <definedName name="KH">#REF!</definedName>
    <definedName name="KKE_Sheet10_List" localSheetId="10">#REF!</definedName>
    <definedName name="KKE_Sheet10_List" localSheetId="2">#REF!</definedName>
    <definedName name="KKE_Sheet10_List" localSheetId="3">#REF!</definedName>
    <definedName name="KKE_Sheet10_List" localSheetId="4">#REF!</definedName>
    <definedName name="KKE_Sheet10_List" localSheetId="9">#REF!</definedName>
    <definedName name="KKE_Sheet10_List" localSheetId="7">#REF!</definedName>
    <definedName name="KKE_Sheet10_List">#REF!</definedName>
    <definedName name="Lnsc" localSheetId="10">#REF!</definedName>
    <definedName name="Lnsc" localSheetId="2">#REF!</definedName>
    <definedName name="Lnsc" localSheetId="3">#REF!</definedName>
    <definedName name="Lnsc" localSheetId="4">#REF!</definedName>
    <definedName name="Lnsc" localSheetId="9">#REF!</definedName>
    <definedName name="Lnsc" localSheetId="7">#REF!</definedName>
    <definedName name="Lnsc">#REF!</definedName>
    <definedName name="m" localSheetId="10">#REF!</definedName>
    <definedName name="m" localSheetId="2">#REF!</definedName>
    <definedName name="m" localSheetId="3">#REF!</definedName>
    <definedName name="m" localSheetId="4">#REF!</definedName>
    <definedName name="m" localSheetId="9">#REF!</definedName>
    <definedName name="m" localSheetId="7">#REF!</definedName>
    <definedName name="m">#REF!</definedName>
    <definedName name="MAJ_CON_EQP" localSheetId="10">#REF!</definedName>
    <definedName name="MAJ_CON_EQP" localSheetId="2">#REF!</definedName>
    <definedName name="MAJ_CON_EQP" localSheetId="3">#REF!</definedName>
    <definedName name="MAJ_CON_EQP" localSheetId="4">#REF!</definedName>
    <definedName name="MAJ_CON_EQP" localSheetId="9">#REF!</definedName>
    <definedName name="MAJ_CON_EQP" localSheetId="7">#REF!</definedName>
    <definedName name="MAJ_CON_EQP">#REF!</definedName>
    <definedName name="MG_A" localSheetId="10">#REF!</definedName>
    <definedName name="MG_A" localSheetId="2">#REF!</definedName>
    <definedName name="MG_A" localSheetId="3">#REF!</definedName>
    <definedName name="MG_A" localSheetId="4">#REF!</definedName>
    <definedName name="MG_A" localSheetId="9">#REF!</definedName>
    <definedName name="MG_A" localSheetId="7">#REF!</definedName>
    <definedName name="MG_A">#REF!</definedName>
    <definedName name="Morong" localSheetId="10">#REF!</definedName>
    <definedName name="Morong" localSheetId="2">#REF!</definedName>
    <definedName name="Morong" localSheetId="3">#REF!</definedName>
    <definedName name="Morong" localSheetId="4">#REF!</definedName>
    <definedName name="Morong" localSheetId="9">#REF!</definedName>
    <definedName name="Morong" localSheetId="7">#REF!</definedName>
    <definedName name="Morong">#REF!</definedName>
    <definedName name="Morong4054_85" localSheetId="10">#REF!</definedName>
    <definedName name="Morong4054_85" localSheetId="2">#REF!</definedName>
    <definedName name="Morong4054_85" localSheetId="3">#REF!</definedName>
    <definedName name="Morong4054_85" localSheetId="4">#REF!</definedName>
    <definedName name="Morong4054_85" localSheetId="9">#REF!</definedName>
    <definedName name="Morong4054_85" localSheetId="7">#REF!</definedName>
    <definedName name="Morong4054_85">#REF!</definedName>
    <definedName name="morong4054_98" localSheetId="10">#REF!</definedName>
    <definedName name="morong4054_98" localSheetId="2">#REF!</definedName>
    <definedName name="morong4054_98" localSheetId="3">#REF!</definedName>
    <definedName name="morong4054_98" localSheetId="4">#REF!</definedName>
    <definedName name="morong4054_98" localSheetId="9">#REF!</definedName>
    <definedName name="morong4054_98" localSheetId="7">#REF!</definedName>
    <definedName name="morong4054_98">#REF!</definedName>
    <definedName name="NET" localSheetId="10">#REF!</definedName>
    <definedName name="NET" localSheetId="2">#REF!</definedName>
    <definedName name="NET" localSheetId="3">#REF!</definedName>
    <definedName name="NET" localSheetId="4">#REF!</definedName>
    <definedName name="NET" localSheetId="9">#REF!</definedName>
    <definedName name="NET" localSheetId="7">#REF!</definedName>
    <definedName name="NET">#REF!</definedName>
    <definedName name="NET_1" localSheetId="10">#REF!</definedName>
    <definedName name="NET_1" localSheetId="2">#REF!</definedName>
    <definedName name="NET_1" localSheetId="3">#REF!</definedName>
    <definedName name="NET_1" localSheetId="4">#REF!</definedName>
    <definedName name="NET_1" localSheetId="9">#REF!</definedName>
    <definedName name="NET_1" localSheetId="7">#REF!</definedName>
    <definedName name="NET_1">#REF!</definedName>
    <definedName name="NET_ANA" localSheetId="10">#REF!</definedName>
    <definedName name="NET_ANA" localSheetId="2">#REF!</definedName>
    <definedName name="NET_ANA" localSheetId="3">#REF!</definedName>
    <definedName name="NET_ANA" localSheetId="4">#REF!</definedName>
    <definedName name="NET_ANA" localSheetId="9">#REF!</definedName>
    <definedName name="NET_ANA" localSheetId="7">#REF!</definedName>
    <definedName name="NET_ANA">#REF!</definedName>
    <definedName name="NET_ANA_1" localSheetId="10">#REF!</definedName>
    <definedName name="NET_ANA_1" localSheetId="2">#REF!</definedName>
    <definedName name="NET_ANA_1" localSheetId="3">#REF!</definedName>
    <definedName name="NET_ANA_1" localSheetId="4">#REF!</definedName>
    <definedName name="NET_ANA_1" localSheetId="9">#REF!</definedName>
    <definedName name="NET_ANA_1" localSheetId="7">#REF!</definedName>
    <definedName name="NET_ANA_1">#REF!</definedName>
    <definedName name="NET_ANA_2" localSheetId="10">#REF!</definedName>
    <definedName name="NET_ANA_2" localSheetId="2">#REF!</definedName>
    <definedName name="NET_ANA_2" localSheetId="3">#REF!</definedName>
    <definedName name="NET_ANA_2" localSheetId="4">#REF!</definedName>
    <definedName name="NET_ANA_2" localSheetId="9">#REF!</definedName>
    <definedName name="NET_ANA_2" localSheetId="7">#REF!</definedName>
    <definedName name="NET_ANA_2">#REF!</definedName>
    <definedName name="Ng_y" localSheetId="10">#REF!</definedName>
    <definedName name="Ng_y" localSheetId="2">#REF!</definedName>
    <definedName name="Ng_y" localSheetId="3">#REF!</definedName>
    <definedName name="Ng_y" localSheetId="4">#REF!</definedName>
    <definedName name="Ng_y" localSheetId="9">#REF!</definedName>
    <definedName name="Ng_y" localSheetId="7">#REF!</definedName>
    <definedName name="Ng_y">#REF!</definedName>
    <definedName name="NH" localSheetId="10">#REF!</definedName>
    <definedName name="NH" localSheetId="2">#REF!</definedName>
    <definedName name="NH" localSheetId="3">#REF!</definedName>
    <definedName name="NH" localSheetId="4">#REF!</definedName>
    <definedName name="NH" localSheetId="9">#REF!</definedName>
    <definedName name="NH" localSheetId="7">#REF!</definedName>
    <definedName name="NH">#REF!</definedName>
    <definedName name="NHot" localSheetId="10">#REF!</definedName>
    <definedName name="NHot" localSheetId="2">#REF!</definedName>
    <definedName name="NHot" localSheetId="3">#REF!</definedName>
    <definedName name="NHot" localSheetId="4">#REF!</definedName>
    <definedName name="NHot" localSheetId="9">#REF!</definedName>
    <definedName name="NHot" localSheetId="7">#REF!</definedName>
    <definedName name="NHot">#REF!</definedName>
    <definedName name="Nî_TK" localSheetId="10">#REF!</definedName>
    <definedName name="Nî_TK" localSheetId="2">#REF!</definedName>
    <definedName name="Nî_TK" localSheetId="3">#REF!</definedName>
    <definedName name="Nî_TK" localSheetId="4">#REF!</definedName>
    <definedName name="Nî_TK" localSheetId="9">#REF!</definedName>
    <definedName name="Nî_TK" localSheetId="7">#REF!</definedName>
    <definedName name="Nî_TK">#REF!</definedName>
    <definedName name="No" localSheetId="10">#REF!</definedName>
    <definedName name="No" localSheetId="2">#REF!</definedName>
    <definedName name="No" localSheetId="3">#REF!</definedName>
    <definedName name="No" localSheetId="4">#REF!</definedName>
    <definedName name="No" localSheetId="9">#REF!</definedName>
    <definedName name="No" localSheetId="7">#REF!</definedName>
    <definedName name="No">#REF!</definedName>
    <definedName name="PRINT_AREA_MI" localSheetId="10">#REF!</definedName>
    <definedName name="PRINT_AREA_MI" localSheetId="2">#REF!</definedName>
    <definedName name="PRINT_AREA_MI" localSheetId="3">#REF!</definedName>
    <definedName name="PRINT_AREA_MI" localSheetId="4">#REF!</definedName>
    <definedName name="PRINT_AREA_MI" localSheetId="9">#REF!</definedName>
    <definedName name="PRINT_AREA_MI" localSheetId="7">#REF!</definedName>
    <definedName name="PRINT_AREA_MI">#REF!</definedName>
    <definedName name="_xlnm.Print_Titles" localSheetId="10">' II. CTMTQG PCMT '!$5:$7</definedName>
    <definedName name="_xlnm.Print_Titles" localSheetId="2">'B16. NĐ31'!$6:$8</definedName>
    <definedName name="_xlnm.Print_Titles" localSheetId="4">'B35. NĐ31'!$6:$8</definedName>
    <definedName name="_xlnm.Print_Titles" localSheetId="5">B36.NĐ31!$6:$9</definedName>
    <definedName name="_xlnm.Print_Titles" localSheetId="6">'B37. NĐ31'!$6:$8</definedName>
    <definedName name="_xlnm.Print_Titles" localSheetId="12">'B46. NĐ31'!$6:$7</definedName>
    <definedName name="_xlnm.Print_Titles" localSheetId="9">'I. CTMTQG PTVH'!$5:$7</definedName>
    <definedName name="_xlnm.Print_Titles" localSheetId="7">'I. TỔNG HỢP'!$6:$7</definedName>
    <definedName name="_xlnm.Print_Titles" localSheetId="11">'II. CTMTQG PCMT'!$5:$7</definedName>
    <definedName name="_xlnm.Print_Titles" localSheetId="8">'TỔNG HỢP'!$6:$7</definedName>
    <definedName name="_xlnm.Print_Titles">#N/A</definedName>
    <definedName name="PRINT_TITLES_MI" localSheetId="10">#REF!</definedName>
    <definedName name="PRINT_TITLES_MI" localSheetId="2">#REF!</definedName>
    <definedName name="PRINT_TITLES_MI" localSheetId="3">#REF!</definedName>
    <definedName name="PRINT_TITLES_MI" localSheetId="4">#REF!</definedName>
    <definedName name="PRINT_TITLES_MI" localSheetId="9">#REF!</definedName>
    <definedName name="PRINT_TITLES_MI" localSheetId="7">#REF!</definedName>
    <definedName name="PRINT_TITLES_MI">#REF!</definedName>
    <definedName name="PRINTA" localSheetId="10">#REF!</definedName>
    <definedName name="PRINTA" localSheetId="2">#REF!</definedName>
    <definedName name="PRINTA" localSheetId="3">#REF!</definedName>
    <definedName name="PRINTA" localSheetId="4">#REF!</definedName>
    <definedName name="PRINTA" localSheetId="9">#REF!</definedName>
    <definedName name="PRINTA" localSheetId="7">#REF!</definedName>
    <definedName name="PRINTA">#REF!</definedName>
    <definedName name="PRINTB" localSheetId="10">#REF!</definedName>
    <definedName name="PRINTB" localSheetId="2">#REF!</definedName>
    <definedName name="PRINTB" localSheetId="3">#REF!</definedName>
    <definedName name="PRINTB" localSheetId="4">#REF!</definedName>
    <definedName name="PRINTB" localSheetId="9">#REF!</definedName>
    <definedName name="PRINTB" localSheetId="7">#REF!</definedName>
    <definedName name="PRINTB">#REF!</definedName>
    <definedName name="PRINTC" localSheetId="10">#REF!</definedName>
    <definedName name="PRINTC" localSheetId="2">#REF!</definedName>
    <definedName name="PRINTC" localSheetId="3">#REF!</definedName>
    <definedName name="PRINTC" localSheetId="4">#REF!</definedName>
    <definedName name="PRINTC" localSheetId="9">#REF!</definedName>
    <definedName name="PRINTC" localSheetId="7">#REF!</definedName>
    <definedName name="PRINTC">#REF!</definedName>
    <definedName name="PROPOSAL" localSheetId="10">#REF!</definedName>
    <definedName name="PROPOSAL" localSheetId="2">#REF!</definedName>
    <definedName name="PROPOSAL" localSheetId="3">#REF!</definedName>
    <definedName name="PROPOSAL" localSheetId="4">#REF!</definedName>
    <definedName name="PROPOSAL" localSheetId="9">#REF!</definedName>
    <definedName name="PROPOSAL" localSheetId="7">#REF!</definedName>
    <definedName name="PROPOSAL">#REF!</definedName>
    <definedName name="PT_Duong" localSheetId="10">#REF!</definedName>
    <definedName name="PT_Duong" localSheetId="2">#REF!</definedName>
    <definedName name="PT_Duong" localSheetId="3">#REF!</definedName>
    <definedName name="PT_Duong" localSheetId="4">#REF!</definedName>
    <definedName name="PT_Duong" localSheetId="9">#REF!</definedName>
    <definedName name="PT_Duong" localSheetId="7">#REF!</definedName>
    <definedName name="PT_Duong">#REF!</definedName>
    <definedName name="PTDG_cau" localSheetId="10">#REF!</definedName>
    <definedName name="PTDG_cau" localSheetId="2">#REF!</definedName>
    <definedName name="PTDG_cau" localSheetId="3">#REF!</definedName>
    <definedName name="PTDG_cau" localSheetId="4">#REF!</definedName>
    <definedName name="PTDG_cau" localSheetId="9">#REF!</definedName>
    <definedName name="PTDG_cau" localSheetId="7">#REF!</definedName>
    <definedName name="PTDG_cau">#REF!</definedName>
    <definedName name="ptdg_cong" localSheetId="10">#REF!</definedName>
    <definedName name="ptdg_cong" localSheetId="2">#REF!</definedName>
    <definedName name="ptdg_cong" localSheetId="3">#REF!</definedName>
    <definedName name="ptdg_cong" localSheetId="4">#REF!</definedName>
    <definedName name="ptdg_cong" localSheetId="9">#REF!</definedName>
    <definedName name="ptdg_cong" localSheetId="7">#REF!</definedName>
    <definedName name="ptdg_cong">#REF!</definedName>
    <definedName name="ptdg_duong" localSheetId="10">#REF!</definedName>
    <definedName name="ptdg_duong" localSheetId="2">#REF!</definedName>
    <definedName name="ptdg_duong" localSheetId="3">#REF!</definedName>
    <definedName name="ptdg_duong" localSheetId="4">#REF!</definedName>
    <definedName name="ptdg_duong" localSheetId="9">#REF!</definedName>
    <definedName name="ptdg_duong" localSheetId="7">#REF!</definedName>
    <definedName name="ptdg_duong">#REF!</definedName>
    <definedName name="ptdg_ke" localSheetId="10">#REF!</definedName>
    <definedName name="ptdg_ke" localSheetId="2">#REF!</definedName>
    <definedName name="ptdg_ke" localSheetId="3">#REF!</definedName>
    <definedName name="ptdg_ke" localSheetId="4">#REF!</definedName>
    <definedName name="ptdg_ke" localSheetId="9">#REF!</definedName>
    <definedName name="ptdg_ke" localSheetId="7">#REF!</definedName>
    <definedName name="ptdg_ke">#REF!</definedName>
    <definedName name="q" localSheetId="10">#REF!</definedName>
    <definedName name="q" localSheetId="2">#REF!</definedName>
    <definedName name="q" localSheetId="3">#REF!</definedName>
    <definedName name="q" localSheetId="4">#REF!</definedName>
    <definedName name="q" localSheetId="9">#REF!</definedName>
    <definedName name="q" localSheetId="7">#REF!</definedName>
    <definedName name="q">#REF!</definedName>
    <definedName name="scao98" localSheetId="10">#REF!</definedName>
    <definedName name="scao98" localSheetId="2">#REF!</definedName>
    <definedName name="scao98" localSheetId="3">#REF!</definedName>
    <definedName name="scao98" localSheetId="4">#REF!</definedName>
    <definedName name="scao98" localSheetId="9">#REF!</definedName>
    <definedName name="scao98" localSheetId="7">#REF!</definedName>
    <definedName name="scao98">#REF!</definedName>
    <definedName name="Sè_tiÒn" localSheetId="10">#REF!</definedName>
    <definedName name="Sè_tiÒn" localSheetId="2">#REF!</definedName>
    <definedName name="Sè_tiÒn" localSheetId="3">#REF!</definedName>
    <definedName name="Sè_tiÒn" localSheetId="4">#REF!</definedName>
    <definedName name="Sè_tiÒn" localSheetId="9">#REF!</definedName>
    <definedName name="Sè_tiÒn" localSheetId="7">#REF!</definedName>
    <definedName name="Sè_tiÒn">#REF!</definedName>
    <definedName name="sieucao" localSheetId="10">#REF!</definedName>
    <definedName name="sieucao" localSheetId="2">#REF!</definedName>
    <definedName name="sieucao" localSheetId="3">#REF!</definedName>
    <definedName name="sieucao" localSheetId="4">#REF!</definedName>
    <definedName name="sieucao" localSheetId="9">#REF!</definedName>
    <definedName name="sieucao" localSheetId="7">#REF!</definedName>
    <definedName name="sieucao">#REF!</definedName>
    <definedName name="SORT" localSheetId="10">#REF!</definedName>
    <definedName name="SORT" localSheetId="2">#REF!</definedName>
    <definedName name="SORT" localSheetId="3">#REF!</definedName>
    <definedName name="SORT" localSheetId="4">#REF!</definedName>
    <definedName name="SORT" localSheetId="9">#REF!</definedName>
    <definedName name="SORT" localSheetId="7">#REF!</definedName>
    <definedName name="SORT">#REF!</definedName>
    <definedName name="Spanner_Auto_File">"C:\My Documents\tinh cdo.x2a"</definedName>
    <definedName name="SPEC" localSheetId="10">#REF!</definedName>
    <definedName name="SPEC" localSheetId="2">#REF!</definedName>
    <definedName name="SPEC" localSheetId="3">#REF!</definedName>
    <definedName name="SPEC" localSheetId="4">#REF!</definedName>
    <definedName name="SPEC" localSheetId="9">#REF!</definedName>
    <definedName name="SPEC" localSheetId="7">#REF!</definedName>
    <definedName name="SPEC">#REF!</definedName>
    <definedName name="SPECSUMMARY" localSheetId="10">#REF!</definedName>
    <definedName name="SPECSUMMARY" localSheetId="2">#REF!</definedName>
    <definedName name="SPECSUMMARY" localSheetId="3">#REF!</definedName>
    <definedName name="SPECSUMMARY" localSheetId="4">#REF!</definedName>
    <definedName name="SPECSUMMARY" localSheetId="9">#REF!</definedName>
    <definedName name="SPECSUMMARY" localSheetId="7">#REF!</definedName>
    <definedName name="SPECSUMMARY">#REF!</definedName>
    <definedName name="Start_1" localSheetId="10">#REF!</definedName>
    <definedName name="Start_1" localSheetId="2">#REF!</definedName>
    <definedName name="Start_1" localSheetId="3">#REF!</definedName>
    <definedName name="Start_1" localSheetId="4">#REF!</definedName>
    <definedName name="Start_1" localSheetId="9">#REF!</definedName>
    <definedName name="Start_1" localSheetId="7">#REF!</definedName>
    <definedName name="Start_1">#REF!</definedName>
    <definedName name="Start_10" localSheetId="10">#REF!</definedName>
    <definedName name="Start_10" localSheetId="2">#REF!</definedName>
    <definedName name="Start_10" localSheetId="3">#REF!</definedName>
    <definedName name="Start_10" localSheetId="4">#REF!</definedName>
    <definedName name="Start_10" localSheetId="9">#REF!</definedName>
    <definedName name="Start_10" localSheetId="7">#REF!</definedName>
    <definedName name="Start_10">#REF!</definedName>
    <definedName name="Start_11" localSheetId="10">#REF!</definedName>
    <definedName name="Start_11" localSheetId="2">#REF!</definedName>
    <definedName name="Start_11" localSheetId="3">#REF!</definedName>
    <definedName name="Start_11" localSheetId="4">#REF!</definedName>
    <definedName name="Start_11" localSheetId="9">#REF!</definedName>
    <definedName name="Start_11" localSheetId="7">#REF!</definedName>
    <definedName name="Start_11">#REF!</definedName>
    <definedName name="Start_12" localSheetId="10">#REF!</definedName>
    <definedName name="Start_12" localSheetId="2">#REF!</definedName>
    <definedName name="Start_12" localSheetId="3">#REF!</definedName>
    <definedName name="Start_12" localSheetId="4">#REF!</definedName>
    <definedName name="Start_12" localSheetId="9">#REF!</definedName>
    <definedName name="Start_12" localSheetId="7">#REF!</definedName>
    <definedName name="Start_12">#REF!</definedName>
    <definedName name="Start_13" localSheetId="10">#REF!</definedName>
    <definedName name="Start_13" localSheetId="2">#REF!</definedName>
    <definedName name="Start_13" localSheetId="3">#REF!</definedName>
    <definedName name="Start_13" localSheetId="4">#REF!</definedName>
    <definedName name="Start_13" localSheetId="9">#REF!</definedName>
    <definedName name="Start_13" localSheetId="7">#REF!</definedName>
    <definedName name="Start_13">#REF!</definedName>
    <definedName name="Start_2" localSheetId="10">#REF!</definedName>
    <definedName name="Start_2" localSheetId="2">#REF!</definedName>
    <definedName name="Start_2" localSheetId="3">#REF!</definedName>
    <definedName name="Start_2" localSheetId="4">#REF!</definedName>
    <definedName name="Start_2" localSheetId="9">#REF!</definedName>
    <definedName name="Start_2" localSheetId="7">#REF!</definedName>
    <definedName name="Start_2">#REF!</definedName>
    <definedName name="Start_3" localSheetId="10">#REF!</definedName>
    <definedName name="Start_3" localSheetId="2">#REF!</definedName>
    <definedName name="Start_3" localSheetId="3">#REF!</definedName>
    <definedName name="Start_3" localSheetId="4">#REF!</definedName>
    <definedName name="Start_3" localSheetId="9">#REF!</definedName>
    <definedName name="Start_3" localSheetId="7">#REF!</definedName>
    <definedName name="Start_3">#REF!</definedName>
    <definedName name="Start_4" localSheetId="10">#REF!</definedName>
    <definedName name="Start_4" localSheetId="2">#REF!</definedName>
    <definedName name="Start_4" localSheetId="3">#REF!</definedName>
    <definedName name="Start_4" localSheetId="4">#REF!</definedName>
    <definedName name="Start_4" localSheetId="9">#REF!</definedName>
    <definedName name="Start_4" localSheetId="7">#REF!</definedName>
    <definedName name="Start_4">#REF!</definedName>
    <definedName name="Start_5" localSheetId="10">#REF!</definedName>
    <definedName name="Start_5" localSheetId="2">#REF!</definedName>
    <definedName name="Start_5" localSheetId="3">#REF!</definedName>
    <definedName name="Start_5" localSheetId="4">#REF!</definedName>
    <definedName name="Start_5" localSheetId="9">#REF!</definedName>
    <definedName name="Start_5" localSheetId="7">#REF!</definedName>
    <definedName name="Start_5">#REF!</definedName>
    <definedName name="Start_6" localSheetId="10">#REF!</definedName>
    <definedName name="Start_6" localSheetId="2">#REF!</definedName>
    <definedName name="Start_6" localSheetId="3">#REF!</definedName>
    <definedName name="Start_6" localSheetId="4">#REF!</definedName>
    <definedName name="Start_6" localSheetId="9">#REF!</definedName>
    <definedName name="Start_6" localSheetId="7">#REF!</definedName>
    <definedName name="Start_6">#REF!</definedName>
    <definedName name="Start_7" localSheetId="10">#REF!</definedName>
    <definedName name="Start_7" localSheetId="2">#REF!</definedName>
    <definedName name="Start_7" localSheetId="3">#REF!</definedName>
    <definedName name="Start_7" localSheetId="4">#REF!</definedName>
    <definedName name="Start_7" localSheetId="9">#REF!</definedName>
    <definedName name="Start_7" localSheetId="7">#REF!</definedName>
    <definedName name="Start_7">#REF!</definedName>
    <definedName name="Start_8" localSheetId="10">#REF!</definedName>
    <definedName name="Start_8" localSheetId="2">#REF!</definedName>
    <definedName name="Start_8" localSheetId="3">#REF!</definedName>
    <definedName name="Start_8" localSheetId="4">#REF!</definedName>
    <definedName name="Start_8" localSheetId="9">#REF!</definedName>
    <definedName name="Start_8" localSheetId="7">#REF!</definedName>
    <definedName name="Start_8">#REF!</definedName>
    <definedName name="Start_9" localSheetId="10">#REF!</definedName>
    <definedName name="Start_9" localSheetId="2">#REF!</definedName>
    <definedName name="Start_9" localSheetId="3">#REF!</definedName>
    <definedName name="Start_9" localSheetId="4">#REF!</definedName>
    <definedName name="Start_9" localSheetId="9">#REF!</definedName>
    <definedName name="Start_9" localSheetId="7">#REF!</definedName>
    <definedName name="Start_9">#REF!</definedName>
    <definedName name="SUMMARY" localSheetId="10">#REF!</definedName>
    <definedName name="SUMMARY" localSheetId="2">#REF!</definedName>
    <definedName name="SUMMARY" localSheetId="3">#REF!</definedName>
    <definedName name="SUMMARY" localSheetId="4">#REF!</definedName>
    <definedName name="SUMMARY" localSheetId="9">#REF!</definedName>
    <definedName name="SUMMARY" localSheetId="7">#REF!</definedName>
    <definedName name="SUMMARY">#REF!</definedName>
    <definedName name="TaxTV">10%</definedName>
    <definedName name="TaxXL">5%</definedName>
    <definedName name="Tchuan" localSheetId="10">#REF!</definedName>
    <definedName name="Tchuan" localSheetId="2">#REF!</definedName>
    <definedName name="Tchuan" localSheetId="3">#REF!</definedName>
    <definedName name="Tchuan" localSheetId="4">#REF!</definedName>
    <definedName name="Tchuan" localSheetId="9">#REF!</definedName>
    <definedName name="Tchuan" localSheetId="7">#REF!</definedName>
    <definedName name="Tchuan">#REF!</definedName>
    <definedName name="Tien" localSheetId="10">#REF!</definedName>
    <definedName name="Tien" localSheetId="2">#REF!</definedName>
    <definedName name="Tien" localSheetId="3">#REF!</definedName>
    <definedName name="Tien" localSheetId="4">#REF!</definedName>
    <definedName name="Tien" localSheetId="9">#REF!</definedName>
    <definedName name="Tien" localSheetId="7">#REF!</definedName>
    <definedName name="Tien">#REF!</definedName>
    <definedName name="tim_xuat_hien" localSheetId="10">#REF!</definedName>
    <definedName name="tim_xuat_hien" localSheetId="2">#REF!</definedName>
    <definedName name="tim_xuat_hien" localSheetId="3">#REF!</definedName>
    <definedName name="tim_xuat_hien" localSheetId="4">#REF!</definedName>
    <definedName name="tim_xuat_hien" localSheetId="9">#REF!</definedName>
    <definedName name="tim_xuat_hien" localSheetId="7">#REF!</definedName>
    <definedName name="tim_xuat_hien">#REF!</definedName>
    <definedName name="Tra_Cot" localSheetId="10">#REF!</definedName>
    <definedName name="Tra_Cot" localSheetId="2">#REF!</definedName>
    <definedName name="Tra_Cot" localSheetId="3">#REF!</definedName>
    <definedName name="Tra_Cot" localSheetId="4">#REF!</definedName>
    <definedName name="Tra_Cot" localSheetId="9">#REF!</definedName>
    <definedName name="Tra_Cot" localSheetId="7">#REF!</definedName>
    <definedName name="Tra_Cot">#REF!</definedName>
    <definedName name="Tra_DM_su_dung" localSheetId="10">#REF!</definedName>
    <definedName name="Tra_DM_su_dung" localSheetId="2">#REF!</definedName>
    <definedName name="Tra_DM_su_dung" localSheetId="3">#REF!</definedName>
    <definedName name="Tra_DM_su_dung" localSheetId="4">#REF!</definedName>
    <definedName name="Tra_DM_su_dung" localSheetId="9">#REF!</definedName>
    <definedName name="Tra_DM_su_dung" localSheetId="7">#REF!</definedName>
    <definedName name="Tra_DM_su_dung">#REF!</definedName>
    <definedName name="Tra_don_gia_KS" localSheetId="10">#REF!</definedName>
    <definedName name="Tra_don_gia_KS" localSheetId="2">#REF!</definedName>
    <definedName name="Tra_don_gia_KS" localSheetId="3">#REF!</definedName>
    <definedName name="Tra_don_gia_KS" localSheetId="4">#REF!</definedName>
    <definedName name="Tra_don_gia_KS" localSheetId="9">#REF!</definedName>
    <definedName name="Tra_don_gia_KS" localSheetId="7">#REF!</definedName>
    <definedName name="Tra_don_gia_KS">#REF!</definedName>
    <definedName name="Tra_DTCT" localSheetId="10">#REF!</definedName>
    <definedName name="Tra_DTCT" localSheetId="2">#REF!</definedName>
    <definedName name="Tra_DTCT" localSheetId="3">#REF!</definedName>
    <definedName name="Tra_DTCT" localSheetId="4">#REF!</definedName>
    <definedName name="Tra_DTCT" localSheetId="9">#REF!</definedName>
    <definedName name="Tra_DTCT" localSheetId="7">#REF!</definedName>
    <definedName name="Tra_DTCT">#REF!</definedName>
    <definedName name="Tra_ten_cong" localSheetId="10">#REF!</definedName>
    <definedName name="Tra_ten_cong" localSheetId="2">#REF!</definedName>
    <definedName name="Tra_ten_cong" localSheetId="3">#REF!</definedName>
    <definedName name="Tra_ten_cong" localSheetId="4">#REF!</definedName>
    <definedName name="Tra_ten_cong" localSheetId="9">#REF!</definedName>
    <definedName name="Tra_ten_cong" localSheetId="7">#REF!</definedName>
    <definedName name="Tra_ten_cong">#REF!</definedName>
    <definedName name="Tra_tim_hang_mucPT_trung" localSheetId="10">#REF!</definedName>
    <definedName name="Tra_tim_hang_mucPT_trung" localSheetId="2">#REF!</definedName>
    <definedName name="Tra_tim_hang_mucPT_trung" localSheetId="3">#REF!</definedName>
    <definedName name="Tra_tim_hang_mucPT_trung" localSheetId="4">#REF!</definedName>
    <definedName name="Tra_tim_hang_mucPT_trung" localSheetId="9">#REF!</definedName>
    <definedName name="Tra_tim_hang_mucPT_trung" localSheetId="7">#REF!</definedName>
    <definedName name="Tra_tim_hang_mucPT_trung">#REF!</definedName>
    <definedName name="_xlnm.Extract" localSheetId="10">#REF!</definedName>
    <definedName name="_xlnm.Extract" localSheetId="2">#REF!</definedName>
    <definedName name="_xlnm.Extract" localSheetId="3">#REF!</definedName>
    <definedName name="_xlnm.Extract" localSheetId="4">#REF!</definedName>
    <definedName name="_xlnm.Extract" localSheetId="9">#REF!</definedName>
    <definedName name="_xlnm.Extract" localSheetId="7">#REF!</definedName>
    <definedName name="_xlnm.Extract">#REF!</definedName>
    <definedName name="tthi" localSheetId="10">#REF!</definedName>
    <definedName name="tthi" localSheetId="2">#REF!</definedName>
    <definedName name="tthi" localSheetId="3">#REF!</definedName>
    <definedName name="tthi" localSheetId="4">#REF!</definedName>
    <definedName name="tthi" localSheetId="9">#REF!</definedName>
    <definedName name="tthi" localSheetId="7">#REF!</definedName>
    <definedName name="tthi">#REF!</definedName>
    <definedName name="ty_le" localSheetId="10">#REF!</definedName>
    <definedName name="ty_le" localSheetId="2">#REF!</definedName>
    <definedName name="ty_le" localSheetId="3">#REF!</definedName>
    <definedName name="ty_le" localSheetId="4">#REF!</definedName>
    <definedName name="ty_le" localSheetId="9">#REF!</definedName>
    <definedName name="ty_le" localSheetId="7">#REF!</definedName>
    <definedName name="ty_le">#REF!</definedName>
    <definedName name="ty_le_BTN" localSheetId="10">#REF!</definedName>
    <definedName name="ty_le_BTN" localSheetId="2">#REF!</definedName>
    <definedName name="ty_le_BTN" localSheetId="3">#REF!</definedName>
    <definedName name="ty_le_BTN" localSheetId="4">#REF!</definedName>
    <definedName name="ty_le_BTN" localSheetId="9">#REF!</definedName>
    <definedName name="ty_le_BTN" localSheetId="7">#REF!</definedName>
    <definedName name="ty_le_BTN">#REF!</definedName>
    <definedName name="Ty_le1" localSheetId="10">#REF!</definedName>
    <definedName name="Ty_le1" localSheetId="2">#REF!</definedName>
    <definedName name="Ty_le1" localSheetId="3">#REF!</definedName>
    <definedName name="Ty_le1" localSheetId="4">#REF!</definedName>
    <definedName name="Ty_le1" localSheetId="9">#REF!</definedName>
    <definedName name="Ty_le1" localSheetId="7">#REF!</definedName>
    <definedName name="Ty_le1">#REF!</definedName>
    <definedName name="VARIINST" localSheetId="10">#REF!</definedName>
    <definedName name="VARIINST" localSheetId="2">#REF!</definedName>
    <definedName name="VARIINST" localSheetId="3">#REF!</definedName>
    <definedName name="VARIINST" localSheetId="4">#REF!</definedName>
    <definedName name="VARIINST" localSheetId="9">#REF!</definedName>
    <definedName name="VARIINST" localSheetId="7">#REF!</definedName>
    <definedName name="VARIINST">#REF!</definedName>
    <definedName name="VARIPURC" localSheetId="10">#REF!</definedName>
    <definedName name="VARIPURC" localSheetId="2">#REF!</definedName>
    <definedName name="VARIPURC" localSheetId="3">#REF!</definedName>
    <definedName name="VARIPURC" localSheetId="4">#REF!</definedName>
    <definedName name="VARIPURC" localSheetId="9">#REF!</definedName>
    <definedName name="VARIPURC" localSheetId="7">#REF!</definedName>
    <definedName name="VARIPURC">#REF!</definedName>
    <definedName name="vd" localSheetId="10">#REF!</definedName>
    <definedName name="vd" localSheetId="2">#REF!</definedName>
    <definedName name="vd" localSheetId="3">#REF!</definedName>
    <definedName name="vd" localSheetId="4">#REF!</definedName>
    <definedName name="vd" localSheetId="9">#REF!</definedName>
    <definedName name="vd" localSheetId="7">#REF!</definedName>
    <definedName name="vd">#REF!</definedName>
    <definedName name="_xlnm.Print_Area" localSheetId="10">' II. CTMTQG PCMT '!$A$1:$I$17</definedName>
    <definedName name="_xlnm.Print_Area" localSheetId="1">'B15. NĐ31'!$A$1:$D$30</definedName>
    <definedName name="_xlnm.Print_Area" localSheetId="2">'B16. NĐ31'!$A$1:$D$46</definedName>
    <definedName name="_xlnm.Print_Area" localSheetId="3">'B17. NĐ31'!$A$1:$D$31</definedName>
    <definedName name="_xlnm.Print_Area" localSheetId="4">'B35. NĐ31'!$A$1:$K$50</definedName>
    <definedName name="_xlnm.Print_Area" localSheetId="5">B36.NĐ31!$A$1:$T$25</definedName>
    <definedName name="_xlnm.Print_Area" localSheetId="6">'B37. NĐ31'!$A$1:$T$42</definedName>
    <definedName name="_xlnm.Print_Area" localSheetId="9">'I. CTMTQG PTVH'!$A$1:$H$26</definedName>
    <definedName name="_xlnm.Print_Area" localSheetId="7">'I. TỔNG HỢP'!$A$1:$F$11</definedName>
    <definedName name="_xlnm.Print_Area" localSheetId="11">'II. CTMTQG PCMT'!$A$1:$I$12</definedName>
    <definedName name="_xlnm.Print_Area" localSheetId="8">'TỔNG HỢP'!$A$1:$F$14</definedName>
    <definedName name="_xlnm.Print_Area">#REF!</definedName>
    <definedName name="W" localSheetId="10">#REF!</definedName>
    <definedName name="W" localSheetId="2">#REF!</definedName>
    <definedName name="W" localSheetId="3">#REF!</definedName>
    <definedName name="W" localSheetId="4">#REF!</definedName>
    <definedName name="W" localSheetId="9">#REF!</definedName>
    <definedName name="W" localSheetId="7">#REF!</definedName>
    <definedName name="W">#REF!</definedName>
    <definedName name="x" localSheetId="10">#REF!</definedName>
    <definedName name="x" localSheetId="2">#REF!</definedName>
    <definedName name="x" localSheetId="3">#REF!</definedName>
    <definedName name="x" localSheetId="4">#REF!</definedName>
    <definedName name="x" localSheetId="9">#REF!</definedName>
    <definedName name="x" localSheetId="7">#REF!</definedName>
    <definedName name="x">#REF!</definedName>
    <definedName name="XB_80" localSheetId="10">#REF!</definedName>
    <definedName name="XB_80" localSheetId="2">#REF!</definedName>
    <definedName name="XB_80" localSheetId="3">#REF!</definedName>
    <definedName name="XB_80" localSheetId="4">#REF!</definedName>
    <definedName name="XB_80" localSheetId="9">#REF!</definedName>
    <definedName name="XB_80" localSheetId="7">#REF!</definedName>
    <definedName name="XB_80">#REF!</definedName>
    <definedName name="xh" localSheetId="10">#REF!</definedName>
    <definedName name="xh" localSheetId="2">#REF!</definedName>
    <definedName name="xh" localSheetId="3">#REF!</definedName>
    <definedName name="xh" localSheetId="4">#REF!</definedName>
    <definedName name="xh" localSheetId="9">#REF!</definedName>
    <definedName name="xh" localSheetId="7">#REF!</definedName>
    <definedName name="xh">#REF!</definedName>
    <definedName name="xn" localSheetId="10">#REF!</definedName>
    <definedName name="xn" localSheetId="2">#REF!</definedName>
    <definedName name="xn" localSheetId="3">#REF!</definedName>
    <definedName name="xn" localSheetId="4">#REF!</definedName>
    <definedName name="xn" localSheetId="9">#REF!</definedName>
    <definedName name="xn" localSheetId="7">#REF!</definedName>
    <definedName name="xn">#REF!</definedName>
    <definedName name="ZYX" localSheetId="10">#REF!</definedName>
    <definedName name="ZYX" localSheetId="2">#REF!</definedName>
    <definedName name="ZYX" localSheetId="3">#REF!</definedName>
    <definedName name="ZYX" localSheetId="4">#REF!</definedName>
    <definedName name="ZYX" localSheetId="9">#REF!</definedName>
    <definedName name="ZYX" localSheetId="7">#REF!</definedName>
    <definedName name="ZYX">#REF!</definedName>
    <definedName name="ZZZ" localSheetId="10">#REF!</definedName>
    <definedName name="ZZZ" localSheetId="2">#REF!</definedName>
    <definedName name="ZZZ" localSheetId="3">#REF!</definedName>
    <definedName name="ZZZ" localSheetId="4">#REF!</definedName>
    <definedName name="ZZZ" localSheetId="9">#REF!</definedName>
    <definedName name="ZZZ" localSheetId="7">#REF!</definedName>
    <definedName name="ZZZ">#REF!</definedName>
  </definedNames>
  <calcPr calcId="144525"/>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91" l="1"/>
  <c r="F8" i="191"/>
  <c r="H11" i="191"/>
  <c r="G11" i="191"/>
  <c r="F11" i="191"/>
  <c r="H12" i="191"/>
  <c r="G12" i="191"/>
  <c r="F12" i="191"/>
  <c r="H14" i="191"/>
  <c r="G14" i="191"/>
  <c r="F14" i="191"/>
  <c r="H16" i="191"/>
  <c r="G16" i="191"/>
  <c r="F16" i="191"/>
  <c r="E8" i="190" l="1"/>
  <c r="F15" i="191" l="1"/>
  <c r="F17" i="191"/>
  <c r="F13" i="191" l="1"/>
  <c r="F10" i="191"/>
  <c r="F9" i="191" s="1"/>
  <c r="G9" i="191"/>
  <c r="H8" i="191"/>
  <c r="G8" i="191"/>
  <c r="D11" i="190"/>
  <c r="E11" i="190" s="1"/>
  <c r="D10" i="190"/>
  <c r="D9" i="190" s="1"/>
  <c r="D8" i="190" s="1"/>
  <c r="C9" i="190"/>
  <c r="C8" i="190" s="1"/>
  <c r="D8" i="188"/>
  <c r="C8" i="188"/>
  <c r="F12" i="183"/>
  <c r="F10" i="183"/>
  <c r="E10" i="190" l="1"/>
  <c r="E9" i="190" s="1"/>
  <c r="G9" i="183"/>
  <c r="G11" i="183"/>
  <c r="H11" i="183"/>
  <c r="F11" i="183"/>
  <c r="F9" i="183"/>
  <c r="H8" i="183"/>
  <c r="G8" i="183" l="1"/>
  <c r="F8" i="183"/>
  <c r="R18" i="189" l="1"/>
  <c r="Q18" i="189"/>
  <c r="R11" i="189"/>
  <c r="Q11" i="189"/>
  <c r="R16" i="189"/>
  <c r="Q16" i="189"/>
  <c r="G10" i="189" l="1"/>
  <c r="F10" i="189"/>
  <c r="E10" i="189"/>
  <c r="F12" i="189"/>
  <c r="E12" i="189"/>
  <c r="E11" i="189"/>
  <c r="E15" i="189"/>
  <c r="F20" i="189"/>
  <c r="F19" i="189" s="1"/>
  <c r="F24" i="189"/>
  <c r="F23" i="189"/>
  <c r="E14" i="189"/>
  <c r="G9" i="189"/>
  <c r="F9" i="189"/>
  <c r="E9" i="189"/>
  <c r="G20" i="189"/>
  <c r="G19" i="189" s="1"/>
  <c r="L11" i="189" l="1"/>
  <c r="L13" i="189"/>
  <c r="L16" i="189"/>
  <c r="L18" i="189"/>
  <c r="L21" i="189"/>
  <c r="L22" i="189"/>
  <c r="L25" i="189"/>
  <c r="K22" i="189"/>
  <c r="K21" i="189"/>
  <c r="K18" i="189"/>
  <c r="K16" i="189"/>
  <c r="K13" i="189"/>
  <c r="K11" i="189"/>
  <c r="G12" i="189"/>
  <c r="G15" i="189"/>
  <c r="F15" i="189"/>
  <c r="G17" i="189"/>
  <c r="F17" i="189"/>
  <c r="E18" i="189"/>
  <c r="E21" i="189"/>
  <c r="E20" i="189" s="1"/>
  <c r="E19" i="189" s="1"/>
  <c r="E22" i="189"/>
  <c r="G24" i="189"/>
  <c r="G23" i="189" s="1"/>
  <c r="F14" i="189" l="1"/>
  <c r="G14" i="189"/>
  <c r="K25" i="189"/>
  <c r="C9" i="188" l="1"/>
  <c r="E25" i="189"/>
  <c r="E24" i="189" s="1"/>
  <c r="E23" i="189" s="1"/>
  <c r="E13" i="189"/>
  <c r="E17" i="189"/>
  <c r="E16" i="189"/>
  <c r="A3" i="189"/>
  <c r="G8" i="189" l="1"/>
  <c r="F8" i="189"/>
  <c r="D10" i="188" s="1"/>
  <c r="E10" i="188" s="1"/>
  <c r="D11" i="188"/>
  <c r="E11" i="188" s="1"/>
  <c r="E8" i="189"/>
  <c r="A3" i="183"/>
  <c r="C12" i="188"/>
  <c r="E18" i="177"/>
  <c r="C29" i="178"/>
  <c r="E30" i="177"/>
  <c r="C28" i="178"/>
  <c r="E29" i="177"/>
  <c r="C32" i="177"/>
  <c r="F32" i="177"/>
  <c r="C34" i="177"/>
  <c r="C33" i="177"/>
  <c r="C30" i="177"/>
  <c r="F34" i="177"/>
  <c r="F33" i="177"/>
  <c r="E11" i="177"/>
  <c r="C37" i="178"/>
  <c r="C39" i="178"/>
  <c r="C38" i="178"/>
  <c r="C32" i="178"/>
  <c r="R37" i="178"/>
  <c r="Q35" i="178"/>
  <c r="H40" i="177"/>
  <c r="H35" i="177"/>
  <c r="C40" i="177"/>
  <c r="J42" i="177"/>
  <c r="H42" i="177"/>
  <c r="J41" i="177"/>
  <c r="H41" i="177"/>
  <c r="H39" i="177"/>
  <c r="C41" i="177"/>
  <c r="J39" i="177"/>
  <c r="D14" i="188"/>
  <c r="E14" i="188" s="1"/>
  <c r="E46" i="177"/>
  <c r="K28" i="177"/>
  <c r="D28" i="177"/>
  <c r="F28" i="177"/>
  <c r="G28" i="177"/>
  <c r="I28" i="177"/>
  <c r="J28" i="177"/>
  <c r="C35" i="178"/>
  <c r="L32" i="178"/>
  <c r="E30" i="178"/>
  <c r="F30" i="178"/>
  <c r="G30" i="178"/>
  <c r="H30" i="178"/>
  <c r="I30" i="178"/>
  <c r="J30" i="178"/>
  <c r="K30" i="178"/>
  <c r="M30" i="178"/>
  <c r="N30" i="178"/>
  <c r="P30" i="178"/>
  <c r="R30" i="178"/>
  <c r="S30" i="178"/>
  <c r="D31" i="178"/>
  <c r="D30" i="178"/>
  <c r="E48" i="177"/>
  <c r="L31" i="178"/>
  <c r="L30" i="178"/>
  <c r="E31" i="178"/>
  <c r="F31" i="178"/>
  <c r="G31" i="178"/>
  <c r="H31" i="178"/>
  <c r="I31" i="178"/>
  <c r="J31" i="178"/>
  <c r="K31" i="178"/>
  <c r="M31" i="178"/>
  <c r="N31" i="178"/>
  <c r="P31" i="178"/>
  <c r="Q31" i="178"/>
  <c r="Q30" i="178"/>
  <c r="E49" i="177"/>
  <c r="R31" i="178"/>
  <c r="S31" i="178"/>
  <c r="T31" i="178"/>
  <c r="T30" i="178"/>
  <c r="T9" i="178"/>
  <c r="E17" i="177"/>
  <c r="F16" i="177"/>
  <c r="C16" i="178"/>
  <c r="C34" i="178"/>
  <c r="C22" i="178"/>
  <c r="C36" i="178"/>
  <c r="D15" i="177"/>
  <c r="E28" i="177"/>
  <c r="C25" i="178"/>
  <c r="E26" i="177"/>
  <c r="C49" i="177"/>
  <c r="H31" i="177"/>
  <c r="H30" i="177"/>
  <c r="H29" i="177"/>
  <c r="H27" i="177"/>
  <c r="H25" i="177"/>
  <c r="H23" i="177"/>
  <c r="H22" i="177"/>
  <c r="H21" i="177"/>
  <c r="H20" i="177"/>
  <c r="H18" i="177"/>
  <c r="H15" i="177"/>
  <c r="D10" i="177"/>
  <c r="A4" i="175"/>
  <c r="A4" i="178"/>
  <c r="J13" i="177"/>
  <c r="J26" i="177"/>
  <c r="H26" i="177"/>
  <c r="J11" i="177"/>
  <c r="H11" i="177"/>
  <c r="I13" i="177"/>
  <c r="H28" i="177"/>
  <c r="I12" i="177"/>
  <c r="J12" i="177"/>
  <c r="H13" i="177"/>
  <c r="C26" i="177"/>
  <c r="H12" i="177"/>
  <c r="C25" i="179"/>
  <c r="C21" i="179"/>
  <c r="D24" i="179"/>
  <c r="E24" i="179"/>
  <c r="E23" i="179"/>
  <c r="E22" i="179"/>
  <c r="F24" i="179"/>
  <c r="G24" i="179"/>
  <c r="H24" i="179"/>
  <c r="I24" i="179"/>
  <c r="I23" i="179"/>
  <c r="I22" i="179"/>
  <c r="J24" i="179"/>
  <c r="K24" i="179"/>
  <c r="L24" i="179"/>
  <c r="M24" i="179"/>
  <c r="M23" i="179"/>
  <c r="M22" i="179"/>
  <c r="N24" i="179"/>
  <c r="N23" i="179"/>
  <c r="N22" i="179"/>
  <c r="O24" i="179"/>
  <c r="P24" i="179"/>
  <c r="Q24" i="179"/>
  <c r="Q23" i="179"/>
  <c r="Q22" i="179"/>
  <c r="R24" i="179"/>
  <c r="S24" i="179"/>
  <c r="C24" i="179"/>
  <c r="D23" i="179"/>
  <c r="D22" i="179"/>
  <c r="F23" i="179"/>
  <c r="F22" i="179"/>
  <c r="G23" i="179"/>
  <c r="H23" i="179"/>
  <c r="J23" i="179"/>
  <c r="J22" i="179"/>
  <c r="K23" i="179"/>
  <c r="K22" i="179"/>
  <c r="K10" i="179"/>
  <c r="L23" i="179"/>
  <c r="L22" i="179"/>
  <c r="O23" i="179"/>
  <c r="O22" i="179"/>
  <c r="O10" i="179"/>
  <c r="P23" i="179"/>
  <c r="P22" i="179"/>
  <c r="P10" i="179"/>
  <c r="R23" i="179"/>
  <c r="R22" i="179"/>
  <c r="S23" i="179"/>
  <c r="C23" i="179"/>
  <c r="C22" i="179"/>
  <c r="G22" i="179"/>
  <c r="G10" i="179"/>
  <c r="H22" i="179"/>
  <c r="S22" i="179"/>
  <c r="S10" i="179"/>
  <c r="C20" i="179"/>
  <c r="C19" i="179"/>
  <c r="C18" i="179"/>
  <c r="D15" i="179"/>
  <c r="E15" i="179"/>
  <c r="F15" i="179"/>
  <c r="G15" i="179"/>
  <c r="H15" i="179"/>
  <c r="I15" i="179"/>
  <c r="J15" i="179"/>
  <c r="K15" i="179"/>
  <c r="M15" i="179"/>
  <c r="O15" i="179"/>
  <c r="P15" i="179"/>
  <c r="Q15" i="179"/>
  <c r="R15" i="179"/>
  <c r="S15" i="179"/>
  <c r="D16" i="179"/>
  <c r="E16" i="179"/>
  <c r="F16" i="179"/>
  <c r="G16" i="179"/>
  <c r="H16" i="179"/>
  <c r="I16" i="179"/>
  <c r="J16" i="179"/>
  <c r="K16" i="179"/>
  <c r="M16" i="179"/>
  <c r="O16" i="179"/>
  <c r="P16" i="179"/>
  <c r="Q16" i="179"/>
  <c r="R16" i="179"/>
  <c r="S16" i="179"/>
  <c r="D17" i="179"/>
  <c r="E17" i="179"/>
  <c r="F17" i="179"/>
  <c r="G17" i="179"/>
  <c r="H17" i="179"/>
  <c r="I17" i="179"/>
  <c r="J17" i="179"/>
  <c r="K17" i="179"/>
  <c r="L17" i="179"/>
  <c r="L16" i="179"/>
  <c r="L15" i="179"/>
  <c r="M17" i="179"/>
  <c r="N17" i="179"/>
  <c r="N16" i="179"/>
  <c r="N15" i="179"/>
  <c r="O17" i="179"/>
  <c r="P17" i="179"/>
  <c r="Q17" i="179"/>
  <c r="R17" i="179"/>
  <c r="S17" i="179"/>
  <c r="D11" i="179"/>
  <c r="E11" i="179"/>
  <c r="F11" i="179"/>
  <c r="G11" i="179"/>
  <c r="H11" i="179"/>
  <c r="I11" i="179"/>
  <c r="J11" i="179"/>
  <c r="K11" i="179"/>
  <c r="L11" i="179"/>
  <c r="M11" i="179"/>
  <c r="N11" i="179"/>
  <c r="O11" i="179"/>
  <c r="P11" i="179"/>
  <c r="Q11" i="179"/>
  <c r="R11" i="179"/>
  <c r="S11" i="179"/>
  <c r="C11" i="179"/>
  <c r="D12" i="179"/>
  <c r="E12" i="179"/>
  <c r="F12" i="179"/>
  <c r="G12" i="179"/>
  <c r="H12" i="179"/>
  <c r="I12" i="179"/>
  <c r="J12" i="179"/>
  <c r="K12" i="179"/>
  <c r="L12" i="179"/>
  <c r="M12" i="179"/>
  <c r="N12" i="179"/>
  <c r="O12" i="179"/>
  <c r="P12" i="179"/>
  <c r="Q12" i="179"/>
  <c r="R12" i="179"/>
  <c r="S12" i="179"/>
  <c r="C12" i="179"/>
  <c r="D13" i="179"/>
  <c r="E13" i="179"/>
  <c r="F13" i="179"/>
  <c r="G13" i="179"/>
  <c r="H13" i="179"/>
  <c r="I13" i="179"/>
  <c r="J13" i="179"/>
  <c r="K13" i="179"/>
  <c r="L13" i="179"/>
  <c r="M13" i="179"/>
  <c r="N13" i="179"/>
  <c r="O13" i="179"/>
  <c r="P13" i="179"/>
  <c r="Q13" i="179"/>
  <c r="R13" i="179"/>
  <c r="S13" i="179"/>
  <c r="C13" i="179"/>
  <c r="C14" i="179"/>
  <c r="L10" i="179"/>
  <c r="C17" i="179"/>
  <c r="C16" i="179"/>
  <c r="C15" i="179"/>
  <c r="H10" i="179"/>
  <c r="D10" i="179"/>
  <c r="Q10" i="179"/>
  <c r="M10" i="179"/>
  <c r="I10" i="179"/>
  <c r="E10" i="179"/>
  <c r="R10" i="179"/>
  <c r="N10" i="179"/>
  <c r="J10" i="179"/>
  <c r="F10" i="179"/>
  <c r="A4" i="179"/>
  <c r="C31" i="179"/>
  <c r="D31" i="179"/>
  <c r="E31" i="179"/>
  <c r="F31" i="179"/>
  <c r="G31" i="179"/>
  <c r="H31" i="179"/>
  <c r="I31" i="179"/>
  <c r="J31" i="179"/>
  <c r="L31" i="179"/>
  <c r="M31" i="179"/>
  <c r="N31" i="179"/>
  <c r="O31" i="179"/>
  <c r="P31" i="179"/>
  <c r="Q31" i="179"/>
  <c r="R31" i="179"/>
  <c r="S31" i="179"/>
  <c r="S29" i="179"/>
  <c r="C10" i="179"/>
  <c r="F10" i="177"/>
  <c r="G10" i="177"/>
  <c r="I10" i="177"/>
  <c r="K10" i="177"/>
  <c r="K16" i="177"/>
  <c r="I16" i="177"/>
  <c r="G16" i="177"/>
  <c r="D16" i="177"/>
  <c r="D39" i="177"/>
  <c r="D38" i="177"/>
  <c r="E39" i="177"/>
  <c r="E38" i="177"/>
  <c r="F39" i="177"/>
  <c r="F38" i="177"/>
  <c r="G39" i="177"/>
  <c r="G38" i="177"/>
  <c r="H38" i="177"/>
  <c r="I39" i="177"/>
  <c r="I38" i="177"/>
  <c r="J38" i="177"/>
  <c r="K39" i="177"/>
  <c r="K38" i="177"/>
  <c r="C29" i="177"/>
  <c r="C28" i="177"/>
  <c r="C15" i="177"/>
  <c r="E25" i="177"/>
  <c r="E24" i="177"/>
  <c r="C24" i="178"/>
  <c r="C23" i="178"/>
  <c r="E13" i="177"/>
  <c r="C13" i="178"/>
  <c r="S15" i="178"/>
  <c r="T15" i="178"/>
  <c r="T10" i="178"/>
  <c r="S10" i="178"/>
  <c r="R10" i="178"/>
  <c r="Q10" i="178"/>
  <c r="O10" i="178"/>
  <c r="E14" i="177"/>
  <c r="C14" i="178"/>
  <c r="E21" i="177"/>
  <c r="C20" i="178"/>
  <c r="C17" i="178"/>
  <c r="C18" i="178"/>
  <c r="C19" i="178"/>
  <c r="C21" i="178"/>
  <c r="C15" i="178"/>
  <c r="E22" i="177"/>
  <c r="E19" i="177"/>
  <c r="E20" i="177"/>
  <c r="D15" i="178"/>
  <c r="E16" i="177"/>
  <c r="C22" i="176"/>
  <c r="D27" i="178"/>
  <c r="C27" i="178"/>
  <c r="T23" i="178"/>
  <c r="E15" i="178"/>
  <c r="F15" i="178"/>
  <c r="G15" i="178"/>
  <c r="H15" i="178"/>
  <c r="I15" i="178"/>
  <c r="J15" i="178"/>
  <c r="K15" i="178"/>
  <c r="L15" i="178"/>
  <c r="M15" i="178"/>
  <c r="N15" i="178"/>
  <c r="O15" i="178"/>
  <c r="P15" i="178"/>
  <c r="Q15" i="178"/>
  <c r="R15" i="178"/>
  <c r="O23" i="178"/>
  <c r="C11" i="178"/>
  <c r="E12" i="177"/>
  <c r="C12" i="177"/>
  <c r="C12" i="178"/>
  <c r="P10" i="178"/>
  <c r="C44" i="177"/>
  <c r="C43" i="177"/>
  <c r="C42" i="177"/>
  <c r="C39" i="177"/>
  <c r="C23" i="177"/>
  <c r="C22" i="177"/>
  <c r="C21" i="177"/>
  <c r="C20" i="177"/>
  <c r="C18" i="177"/>
  <c r="C50" i="177"/>
  <c r="C25" i="177"/>
  <c r="E10" i="177"/>
  <c r="C10" i="178"/>
  <c r="C38" i="177"/>
  <c r="A4" i="177"/>
  <c r="C26" i="176"/>
  <c r="C42" i="178"/>
  <c r="C40" i="178"/>
  <c r="L10" i="178"/>
  <c r="L9" i="178"/>
  <c r="T27" i="178"/>
  <c r="S27" i="178"/>
  <c r="Q27" i="178"/>
  <c r="P27" i="178"/>
  <c r="O27" i="178"/>
  <c r="N27" i="178"/>
  <c r="M27" i="178"/>
  <c r="L27" i="178"/>
  <c r="K27" i="178"/>
  <c r="J27" i="178"/>
  <c r="I27" i="178"/>
  <c r="H27" i="178"/>
  <c r="G27" i="178"/>
  <c r="F27" i="178"/>
  <c r="E27" i="178"/>
  <c r="S23" i="178"/>
  <c r="R23" i="178"/>
  <c r="Q23" i="178"/>
  <c r="P23" i="178"/>
  <c r="N23" i="178"/>
  <c r="M23" i="178"/>
  <c r="L23" i="178"/>
  <c r="K23" i="178"/>
  <c r="J23" i="178"/>
  <c r="I23" i="178"/>
  <c r="H23" i="178"/>
  <c r="G23" i="178"/>
  <c r="F23" i="178"/>
  <c r="E23" i="178"/>
  <c r="D23" i="178"/>
  <c r="N10" i="178"/>
  <c r="M10" i="178"/>
  <c r="K10" i="178"/>
  <c r="J10" i="178"/>
  <c r="I10" i="178"/>
  <c r="H10" i="178"/>
  <c r="G10" i="178"/>
  <c r="F10" i="178"/>
  <c r="E10" i="178"/>
  <c r="D10" i="178"/>
  <c r="D9" i="178"/>
  <c r="K9" i="178"/>
  <c r="N9" i="178"/>
  <c r="R9" i="178"/>
  <c r="F9" i="178"/>
  <c r="G9" i="178"/>
  <c r="P9" i="178"/>
  <c r="Q9" i="178"/>
  <c r="S9" i="178"/>
  <c r="M9" i="178"/>
  <c r="E9" i="178"/>
  <c r="I9" i="178"/>
  <c r="H9" i="178"/>
  <c r="J9" i="178"/>
  <c r="W8" i="178"/>
  <c r="H48" i="177"/>
  <c r="C48" i="177"/>
  <c r="H47" i="177"/>
  <c r="H46" i="177"/>
  <c r="C46" i="177"/>
  <c r="K45" i="177"/>
  <c r="J45" i="177"/>
  <c r="I45" i="177"/>
  <c r="I37" i="177"/>
  <c r="G45" i="177"/>
  <c r="G37" i="177"/>
  <c r="F45" i="177"/>
  <c r="F37" i="177"/>
  <c r="D45" i="177"/>
  <c r="D37" i="177"/>
  <c r="H32" i="177"/>
  <c r="K24" i="177"/>
  <c r="J24" i="177"/>
  <c r="I24" i="177"/>
  <c r="G24" i="177"/>
  <c r="F24" i="177"/>
  <c r="D24" i="177"/>
  <c r="C24" i="177"/>
  <c r="C11" i="177"/>
  <c r="C35" i="177"/>
  <c r="H14" i="177"/>
  <c r="C14" i="177"/>
  <c r="J10" i="177"/>
  <c r="H17" i="177"/>
  <c r="J16" i="177"/>
  <c r="H19" i="177"/>
  <c r="C19" i="177"/>
  <c r="C13" i="177"/>
  <c r="K37" i="177"/>
  <c r="K9" i="177"/>
  <c r="D9" i="177"/>
  <c r="H45" i="177"/>
  <c r="H37" i="177"/>
  <c r="J37" i="177"/>
  <c r="F9" i="177"/>
  <c r="H24" i="177"/>
  <c r="G9" i="177"/>
  <c r="I9" i="177"/>
  <c r="H10" i="177"/>
  <c r="H16" i="177"/>
  <c r="C17" i="177"/>
  <c r="C16" i="177"/>
  <c r="C10" i="177"/>
  <c r="J9" i="177"/>
  <c r="H9" i="177"/>
  <c r="C29" i="176"/>
  <c r="C27" i="49"/>
  <c r="A4" i="176"/>
  <c r="C10" i="49"/>
  <c r="C33" i="175"/>
  <c r="C25" i="175"/>
  <c r="C21" i="175"/>
  <c r="C16" i="175"/>
  <c r="C11" i="175"/>
  <c r="C10" i="175"/>
  <c r="C9" i="175"/>
  <c r="H21" i="125"/>
  <c r="I21" i="125"/>
  <c r="K21" i="125"/>
  <c r="L21" i="125"/>
  <c r="M21" i="125"/>
  <c r="N21" i="125"/>
  <c r="O21" i="125"/>
  <c r="P21" i="125"/>
  <c r="Q21" i="125"/>
  <c r="R21" i="125"/>
  <c r="G21" i="125"/>
  <c r="H18" i="125"/>
  <c r="I18" i="125"/>
  <c r="K18" i="125"/>
  <c r="K13" i="125"/>
  <c r="M18" i="125"/>
  <c r="N18" i="125"/>
  <c r="O18" i="125"/>
  <c r="P18" i="125"/>
  <c r="Q18" i="125"/>
  <c r="R18" i="125"/>
  <c r="G18" i="125"/>
  <c r="H15" i="125"/>
  <c r="I15" i="125"/>
  <c r="K15" i="125"/>
  <c r="M15" i="125"/>
  <c r="N15" i="125"/>
  <c r="N14" i="125"/>
  <c r="O15" i="125"/>
  <c r="P15" i="125"/>
  <c r="P14" i="125"/>
  <c r="Q15" i="125"/>
  <c r="R15" i="125"/>
  <c r="G15" i="125"/>
  <c r="G14" i="125"/>
  <c r="G13" i="125"/>
  <c r="H14" i="125"/>
  <c r="H13" i="125"/>
  <c r="I14" i="125"/>
  <c r="K14" i="125"/>
  <c r="M14" i="125"/>
  <c r="O14" i="125"/>
  <c r="Q14" i="125"/>
  <c r="R14" i="125"/>
  <c r="R13" i="125"/>
  <c r="P13" i="125"/>
  <c r="Q13" i="125"/>
  <c r="I13" i="125"/>
  <c r="N13" i="125"/>
  <c r="O13" i="125"/>
  <c r="M13" i="125"/>
  <c r="J22" i="125"/>
  <c r="J21" i="125"/>
  <c r="L19" i="125"/>
  <c r="L18" i="125"/>
  <c r="L16" i="125"/>
  <c r="L15" i="125"/>
  <c r="L14" i="125"/>
  <c r="L13" i="125"/>
  <c r="J16" i="125"/>
  <c r="J15" i="125"/>
  <c r="J14" i="125"/>
  <c r="J19" i="125"/>
  <c r="J18" i="125"/>
  <c r="J13" i="125"/>
  <c r="O31" i="178"/>
  <c r="O30" i="178"/>
  <c r="C33" i="178"/>
  <c r="C31" i="178"/>
  <c r="C30" i="178"/>
  <c r="W33" i="178"/>
  <c r="W34" i="178"/>
  <c r="C9" i="178"/>
  <c r="E47" i="177"/>
  <c r="O9" i="178"/>
  <c r="E45" i="177"/>
  <c r="E37" i="177"/>
  <c r="E9" i="177"/>
  <c r="C47" i="177"/>
  <c r="C45" i="177"/>
  <c r="C37" i="177"/>
  <c r="C9" i="177"/>
  <c r="W22" i="178"/>
  <c r="W23" i="178"/>
  <c r="W11" i="178"/>
  <c r="V12" i="178"/>
  <c r="W12" i="178"/>
  <c r="W10" i="178"/>
  <c r="W15" i="178"/>
  <c r="Y9" i="178"/>
  <c r="Y10" i="178"/>
  <c r="Y11" i="178"/>
  <c r="C10" i="176"/>
  <c r="C28" i="49"/>
  <c r="C26" i="49"/>
  <c r="C15" i="49"/>
  <c r="C28" i="176"/>
  <c r="C20" i="176"/>
  <c r="C9" i="176"/>
  <c r="C8" i="176"/>
  <c r="C13" i="49"/>
  <c r="C9" i="49"/>
  <c r="C19" i="49"/>
  <c r="C18" i="49"/>
  <c r="D9" i="188" l="1"/>
  <c r="D13" i="188"/>
  <c r="E13" i="188" l="1"/>
  <c r="E12" i="188" s="1"/>
  <c r="D12" i="188"/>
  <c r="E9" i="188"/>
  <c r="I10" i="188" s="1"/>
  <c r="E8" i="188" l="1"/>
  <c r="I11" i="188"/>
</calcChain>
</file>

<file path=xl/comments1.xml><?xml version="1.0" encoding="utf-8"?>
<comments xmlns="http://schemas.openxmlformats.org/spreadsheetml/2006/main">
  <authors>
    <author>Windows User</author>
  </authors>
  <commentList>
    <comment ref="T25" authorId="0">
      <text>
        <r>
          <rPr>
            <b/>
            <sz val="9"/>
            <color indexed="81"/>
            <rFont val="Tahoma"/>
            <family val="2"/>
          </rPr>
          <t>Windows User:</t>
        </r>
        <r>
          <rPr>
            <sz val="9"/>
            <color indexed="81"/>
            <rFont val="Tahoma"/>
            <family val="2"/>
          </rPr>
          <t xml:space="preserve">
an ninh</t>
        </r>
      </text>
    </comment>
  </commentList>
</comments>
</file>

<file path=xl/sharedStrings.xml><?xml version="1.0" encoding="utf-8"?>
<sst xmlns="http://schemas.openxmlformats.org/spreadsheetml/2006/main" count="580" uniqueCount="329">
  <si>
    <t>A</t>
  </si>
  <si>
    <t>B</t>
  </si>
  <si>
    <t>I</t>
  </si>
  <si>
    <t>II</t>
  </si>
  <si>
    <t>III</t>
  </si>
  <si>
    <t>Chi quốc phòng</t>
  </si>
  <si>
    <t xml:space="preserve"> </t>
  </si>
  <si>
    <t>STT</t>
  </si>
  <si>
    <t xml:space="preserve"> -</t>
  </si>
  <si>
    <t>Lệ phí trước bạ</t>
  </si>
  <si>
    <t>Phí, lệ phí</t>
  </si>
  <si>
    <t>Thu khác ngân sách</t>
  </si>
  <si>
    <t>Ghi chú</t>
  </si>
  <si>
    <t>Chi thường xuyên khác</t>
  </si>
  <si>
    <t>Chi đầu tư phát triển</t>
  </si>
  <si>
    <t>Chi thường xuyên</t>
  </si>
  <si>
    <t>Dự phòng ngân sách</t>
  </si>
  <si>
    <t>IV</t>
  </si>
  <si>
    <t>Tổng số</t>
  </si>
  <si>
    <t>1.1</t>
  </si>
  <si>
    <t>1.2</t>
  </si>
  <si>
    <t>C</t>
  </si>
  <si>
    <t>Thuế thu nhập cá nhân</t>
  </si>
  <si>
    <t>Lĩnh vực quản lý hành chính</t>
  </si>
  <si>
    <t>Nội dung</t>
  </si>
  <si>
    <t>Đơn vị tính: Nghìn đồng</t>
  </si>
  <si>
    <t>Thu bổ sung có mục tiêu</t>
  </si>
  <si>
    <t>-</t>
  </si>
  <si>
    <t>2.1</t>
  </si>
  <si>
    <t>2.2</t>
  </si>
  <si>
    <t>2.3</t>
  </si>
  <si>
    <t>Dự toán chưa phân bổ</t>
  </si>
  <si>
    <t>Nguồn sự nghiệp kinh tế</t>
  </si>
  <si>
    <t>1</t>
  </si>
  <si>
    <t>2</t>
  </si>
  <si>
    <t xml:space="preserve"> - Thuế giá trị gia tăng</t>
  </si>
  <si>
    <t xml:space="preserve"> - Thuế thu nhập doanh nghiệp</t>
  </si>
  <si>
    <t xml:space="preserve"> - Thuế tài nguyên</t>
  </si>
  <si>
    <t>Chi sự nghiệp giáo dục - đào tạo và dạy nghề</t>
  </si>
  <si>
    <t>DỰ TOÁN CHƯA PHÂN BỔ</t>
  </si>
  <si>
    <t>Đơn vị tính: nghìn đồng</t>
  </si>
  <si>
    <t>3</t>
  </si>
  <si>
    <t>4</t>
  </si>
  <si>
    <t>5</t>
  </si>
  <si>
    <t>6</t>
  </si>
  <si>
    <t>Tên đơn vị</t>
  </si>
  <si>
    <t>Trong đó</t>
  </si>
  <si>
    <t>TỔNG SỐ</t>
  </si>
  <si>
    <t>Phòng Văn hóa - Xã hội</t>
  </si>
  <si>
    <t>Thu từ khu vực kinh tế ngoài quốc doanh</t>
  </si>
  <si>
    <t>Tiết kiệm 10% chi thường xuyên 7 tháng cuối năm và dự toán năm 2024 so với năm 2025</t>
  </si>
  <si>
    <t>Đơn vị: Nghìn đồng</t>
  </si>
  <si>
    <t>Phòng Kinh tế</t>
  </si>
  <si>
    <t>Xã Cường Lợi</t>
  </si>
  <si>
    <t>V</t>
  </si>
  <si>
    <t>VI</t>
  </si>
  <si>
    <t>VII</t>
  </si>
  <si>
    <t>Chi thể dục thể thao</t>
  </si>
  <si>
    <t>Văn phòng HĐND và UBND xã</t>
  </si>
  <si>
    <t>VIII</t>
  </si>
  <si>
    <t>IX</t>
  </si>
  <si>
    <t>X</t>
  </si>
  <si>
    <t>DANH MỤC CÁC CHƯƠNG TRÌNH, DỰ ÁN SỬ DỤNG VỐN NGÂN SÁCH NHÀ NƯỚC NĂM 2025</t>
  </si>
  <si>
    <t>Kế hoạch vốn năm 2025</t>
  </si>
  <si>
    <t>NSĐP</t>
  </si>
  <si>
    <t>S TT</t>
  </si>
  <si>
    <t>Danh mục dự án</t>
  </si>
  <si>
    <t>Địa điểm xây dựng</t>
  </si>
  <si>
    <t>Năng lực thiết kế</t>
  </si>
  <si>
    <t>Thời gian khởi công - hoàn thành</t>
  </si>
  <si>
    <t>Quyết định đầu tư</t>
  </si>
  <si>
    <t>Số Quyết định, ngày, tháng, năm ban hành</t>
  </si>
  <si>
    <t>Tổng mức đầu tư được duyệt</t>
  </si>
  <si>
    <r>
      <t>Tổng số</t>
    </r>
    <r>
      <rPr>
        <sz val="14"/>
        <rFont val="Times New Roman"/>
        <family val="1"/>
      </rPr>
      <t xml:space="preserve"> (</t>
    </r>
    <r>
      <rPr>
        <sz val="12"/>
        <rFont val="Times New Roman"/>
        <family val="1"/>
      </rPr>
      <t>tất cả các nguồn vốn)</t>
    </r>
  </si>
  <si>
    <t>Chia theo nguồn vốn</t>
  </si>
  <si>
    <t>LĨNH VỰC KINH TẾ</t>
  </si>
  <si>
    <t>2024-2025</t>
  </si>
  <si>
    <t>663/QĐ-UBND ngày 25/3/2024</t>
  </si>
  <si>
    <t>Trong nước</t>
  </si>
  <si>
    <t>Giá trị khối lượng thực hiện từ khởi công đến 31/12/2024</t>
  </si>
  <si>
    <t>Lũy kế vốn đã bố trí đến 31/12/2024</t>
  </si>
  <si>
    <t>2706/QĐ-UBND ngày 09/9/2024</t>
  </si>
  <si>
    <t>5556/QĐ-UBND ngày 22/11/2023</t>
  </si>
  <si>
    <t>NGUỒN CÂN ĐỐI NGÂN SÁCH</t>
  </si>
  <si>
    <t>NGUỒN NGÂN SÁCH TỈNH HỖ TRỢ THỰC HIỆN CTMTQG XD NTM</t>
  </si>
  <si>
    <t>NGUỒN NGÂN SÁCH TỈNH HỖ TRỢ THỰC HIỆN QUY HOẠCH ĐIỂM DÂN CƯ NÔNG THÔN</t>
  </si>
  <si>
    <t>Chỉ tiêu</t>
  </si>
  <si>
    <t>Tổng thu NSNN</t>
  </si>
  <si>
    <t>Thu NSĐP</t>
  </si>
  <si>
    <t>THU NSNN TRÊN ĐỊA BÀN</t>
  </si>
  <si>
    <t>THU NỘI ĐỊA</t>
  </si>
  <si>
    <t>Thu từ khu vực DNNN trung ương quản lý</t>
  </si>
  <si>
    <t>Thuế giá trị gia tăng</t>
  </si>
  <si>
    <t>Thuế tiêu thụ đặc biệt</t>
  </si>
  <si>
    <t>Thuế thu nhập doanh nghiệp</t>
  </si>
  <si>
    <t>Thuế tài nguyên</t>
  </si>
  <si>
    <t>Thu từ khu vực DNNN địa phương quản lý</t>
  </si>
  <si>
    <t>Thu từ khu vực doanh nghiệp có vốn đầu tư nước ngoài</t>
  </si>
  <si>
    <t>Tiền sử dụng đất</t>
  </si>
  <si>
    <t>Thuế sử dụng đất phi nông nghiệp</t>
  </si>
  <si>
    <t>Thu tiền cho thuê mặt đất, mặt nước</t>
  </si>
  <si>
    <t>Lệ phí nhà đất</t>
  </si>
  <si>
    <t>Lệ phí trước bạ phương tiện</t>
  </si>
  <si>
    <t>Thuế bảo vệ môi trường</t>
  </si>
  <si>
    <t>Thu từ hàng hoá nhập khẩu</t>
  </si>
  <si>
    <t>Thu từ hàng hoá sản xuất trong nước</t>
  </si>
  <si>
    <t>Thu tiền cấp quyền khai thác khoáng sản, tài nguyên nước</t>
  </si>
  <si>
    <t>Thu từ hoạt động xổ số kiến thiết</t>
  </si>
  <si>
    <t>Thu cổ tức, lợi nhuận sau thuế NSĐP hưởng 100%</t>
  </si>
  <si>
    <t>Thu hoa lợi công sản, quỹ đất công ích … tại xã</t>
  </si>
  <si>
    <t>THU TỪ HOẠT ĐỘNG XUẤT NHẬP KHẨU</t>
  </si>
  <si>
    <t>THU TỪ VIỆN TRỢ, HUY ĐỘNG, ĐÓNG GÓP</t>
  </si>
  <si>
    <t>Dự toán năm 2025</t>
  </si>
  <si>
    <t>Thu ngân sách địa phương</t>
  </si>
  <si>
    <t>Thu NSĐP được hưởng theo phân cấp</t>
  </si>
  <si>
    <t>Thu NSĐP hưởng 100%</t>
  </si>
  <si>
    <t>Thu NSĐP hưởng từ các khoản thu phân chia</t>
  </si>
  <si>
    <t>Thu bổ sung từ ngân sách cấp trên</t>
  </si>
  <si>
    <t>Thu chuyển nguồn CCTL từ năm trước sang</t>
  </si>
  <si>
    <t xml:space="preserve">IV </t>
  </si>
  <si>
    <t>Thu viện trợ, ủng hộ, đóng góp</t>
  </si>
  <si>
    <t>TỔNG CHI NGÂN SÁCH ĐỊA PHƯƠNG</t>
  </si>
  <si>
    <t>Tổng chi cân đối NSĐP</t>
  </si>
  <si>
    <t>Chi bổ sung quỹ dự trữ tài chính</t>
  </si>
  <si>
    <t>Chi tạo nguồn, điều chỉnh tiền lương</t>
  </si>
  <si>
    <t>Chi các chương trình mục tiêu</t>
  </si>
  <si>
    <t>Chi các chương trình mục tiêu quốc gia</t>
  </si>
  <si>
    <t>Chi các chương trình mục tiêu nhiệm vụ</t>
  </si>
  <si>
    <t>Chi chuyển nguồn sang năm sau</t>
  </si>
  <si>
    <t xml:space="preserve">III </t>
  </si>
  <si>
    <t>Thu bổ sung cân đối ngân sách</t>
  </si>
  <si>
    <t>Chi trả nợ lãi các khoản do chính quyền địa phương vay</t>
  </si>
  <si>
    <t xml:space="preserve">Nội dung </t>
  </si>
  <si>
    <t>Dự toán
 năm 2025</t>
  </si>
  <si>
    <t xml:space="preserve">A </t>
  </si>
  <si>
    <t>CHI CÂN ĐỐI NSĐP</t>
  </si>
  <si>
    <t>Chi đầu tư từ nguồn thu tiền sử dụng đất</t>
  </si>
  <si>
    <t>Chi đầu tư từ nguồn thu xổ số kiến thiết</t>
  </si>
  <si>
    <t>CHI CÁC CHƯƠNG TRÌNH MỤC TIÊU</t>
  </si>
  <si>
    <t>Chi đầu tư phát triển (1)</t>
  </si>
  <si>
    <t>Chi đầu tư cho các dự án</t>
  </si>
  <si>
    <t>Trong đó: Chia theo lĩnh vực</t>
  </si>
  <si>
    <t xml:space="preserve"> Chi giáo dục - đào tạo và dạy nghề</t>
  </si>
  <si>
    <t xml:space="preserve"> Chi khoa học và công nghệ</t>
  </si>
  <si>
    <t>Trong đó: Chia theo nguồn vốn</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</si>
  <si>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</si>
  <si>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</si>
  <si>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Trong đó:</t>
  </si>
  <si>
    <t xml:space="preserve">  Chi giáo dục - đào tạo và dạy nghề</t>
  </si>
  <si>
    <t xml:space="preserve">  Chi khoa học và công nghệ (2)</t>
  </si>
  <si>
    <t>Chi trả nợ lãi các khoản do chính quyền địa phương vay (2)</t>
  </si>
  <si>
    <t>Chi bổ sung quỹ dự trữ tài chính (2)</t>
  </si>
  <si>
    <t>Chi các chương trình mục tiêu, nhiệm vụ</t>
  </si>
  <si>
    <t xml:space="preserve">CHI CHUYỂN NGUỒN SANG NĂM SAU </t>
  </si>
  <si>
    <t>Chi dự phòng ngân sách</t>
  </si>
  <si>
    <t>Chi chương trình MTQG</t>
  </si>
  <si>
    <t>Chi chuyển nguồn sang ngân sách năm sau</t>
  </si>
  <si>
    <t>Trung tâm Phục vụ hành chính công</t>
  </si>
  <si>
    <t>Ủy ban nhân dân xã</t>
  </si>
  <si>
    <t>KHỐI ĐẢNG, ĐOÀN THỂ</t>
  </si>
  <si>
    <t>An ninh</t>
  </si>
  <si>
    <t>Ban Chỉ huy Quân sự</t>
  </si>
  <si>
    <t>Các đơn vị khác</t>
  </si>
  <si>
    <t>CHI DỰ PHÒNG NGÂN SÁCH</t>
  </si>
  <si>
    <t>CHI TẠO NGUỒN, ĐIỀU CHỈNH TIỀN LƯƠNG</t>
  </si>
  <si>
    <t xml:space="preserve">CHI BỔ SUNG CÓ MỤC TIÊU CHO NGÂN SÁCH CẤP DƯỚI </t>
  </si>
  <si>
    <t xml:space="preserve">DƯ CHƯA PHÂN BỔ </t>
  </si>
  <si>
    <t>Vốn đầu tư</t>
  </si>
  <si>
    <t>Chương trình mục tiêu quốc gia</t>
  </si>
  <si>
    <t>Chương trình MTQG xây dựng nông thôn mới</t>
  </si>
  <si>
    <t>Chương trình MTQG phát triển kinh tế - xã hội vùng đồng bào dân tộc thiểu số và miền núi</t>
  </si>
  <si>
    <t>1.3</t>
  </si>
  <si>
    <t>Nguồn ngân sách tỉnh hỗ trợ thực hiện Chương trình mục tiêu quốc gia xây dựng nông thôn mới</t>
  </si>
  <si>
    <t>Chi khác ngân sách</t>
  </si>
  <si>
    <t>2.4</t>
  </si>
  <si>
    <t>2.5</t>
  </si>
  <si>
    <t>Tiết kiệm 10% chi thường xuyên tăng thêm dự toán 2025 so với năm 2024 (nguồn cải cách tiền lương)</t>
  </si>
  <si>
    <t>Chi giáo dục - đào tạo và dạy nghề</t>
  </si>
  <si>
    <t>Chi an ninh và trật tự an toàn xã hội</t>
  </si>
  <si>
    <t>Chi y tế</t>
  </si>
  <si>
    <t>Chi văn hóa thông tin</t>
  </si>
  <si>
    <t>Chi phát thanh, truyền hình, thông tấn</t>
  </si>
  <si>
    <t>Chi bảo vệ môi trường</t>
  </si>
  <si>
    <t>Chi các hoạt động kinh tế</t>
  </si>
  <si>
    <t>Chi hoạt động của cơ quan quản lý nhà nước, đảng, đoàn thể</t>
  </si>
  <si>
    <t>Chi bảo đảm xã hội</t>
  </si>
  <si>
    <t>Tiết kiệm 10% chi thường xuyên theo quy định</t>
  </si>
  <si>
    <t>Tiết kiệm 10% chi thường xuyên tăng thêm dự toán 2025 so với năm 2024</t>
  </si>
  <si>
    <t>Chi giao thông</t>
  </si>
  <si>
    <t>Chi nông nghiệp, lâm nghiệp, thủy lợi</t>
  </si>
  <si>
    <t>Ban Chỉ huy Quân sự xã</t>
  </si>
  <si>
    <t xml:space="preserve">  +</t>
  </si>
  <si>
    <t>CHI BỔ SUNG CÓ MỤC TIÊU CHO NGÂN SÁCH CẤP DƯỚI (2)</t>
  </si>
  <si>
    <t>CHI CHUYỂN NGUỒN SANG NGÂN SÁCH NĂM SAU</t>
  </si>
  <si>
    <t>Biểu số 15-NĐ.31</t>
  </si>
  <si>
    <t>Biểu số 17-NĐ.31</t>
  </si>
  <si>
    <t>Biểu số 35-NĐ.31</t>
  </si>
  <si>
    <t>Biểu số 37-NĐ.31</t>
  </si>
  <si>
    <t>Biểu số 46-NĐ.31</t>
  </si>
  <si>
    <r>
      <t xml:space="preserve">Chi đầu tư phát triển </t>
    </r>
    <r>
      <rPr>
        <sz val="12"/>
        <color indexed="8"/>
        <rFont val="Times New Roman"/>
        <family val="1"/>
      </rPr>
      <t>(Không kể chương trình MTQG)</t>
    </r>
  </si>
  <si>
    <r>
      <t xml:space="preserve">Chi thường xuyên </t>
    </r>
    <r>
      <rPr>
        <sz val="12"/>
        <color indexed="8"/>
        <rFont val="Times New Roman"/>
        <family val="1"/>
      </rPr>
      <t>(Không kể chương trình MTQG)</t>
    </r>
  </si>
  <si>
    <t>Trường mầm non Dương Sơn</t>
  </si>
  <si>
    <t>Trường mầm non Quang Phong</t>
  </si>
  <si>
    <t>Trường mầm non Côn Minh</t>
  </si>
  <si>
    <t>Trường TH&amp;THCS Dương Sơn</t>
  </si>
  <si>
    <t xml:space="preserve">Trường TH&amp;THCS Côn Minh </t>
  </si>
  <si>
    <t>Trường TH&amp;THCS Quang Phong</t>
  </si>
  <si>
    <t>Trung tâm học tập cộng đồng xã Côn Minh</t>
  </si>
  <si>
    <t>Ủy ban Mặt trận Tổ quốc VN xã</t>
  </si>
  <si>
    <t>Văn phòng Đảng ủy</t>
  </si>
  <si>
    <t>Ủy ban Mặt trận Tổ quốc</t>
  </si>
  <si>
    <t>KHỐI QUẢN LÝ NHÀ NƯỚC</t>
  </si>
  <si>
    <t>KHỐI SỰ NGHIỆP</t>
  </si>
  <si>
    <t>HỖ TRỢ CÁC TỔ CHỨC XH, TỔ CHỨC XH-NGHỀ NGHIỆP</t>
  </si>
  <si>
    <t>Hỗ trợ lập quy hoạch chung</t>
  </si>
  <si>
    <t>Chương trình mục tiêu quốc gia xây dựng nông thôn mới</t>
  </si>
  <si>
    <t>Chương trình mục tiêu quốc gia phát triển kinh tế - xã hội vùng đồng bào dân tộc thiểu số và miền núi</t>
  </si>
  <si>
    <t>Chương trình mục tiêu quốc gia giảm nghèo bền vững</t>
  </si>
  <si>
    <t>Đối ứng các chương trình mục tiêu quốc gia</t>
  </si>
  <si>
    <t>*</t>
  </si>
  <si>
    <t>NGUỒN THU TIỀN SỬ DỤNG ĐẤT</t>
  </si>
  <si>
    <t>TỔNG CỘNG</t>
  </si>
  <si>
    <t>10=11+12+13</t>
  </si>
  <si>
    <t>Hoạt động kinh tế khác</t>
  </si>
  <si>
    <t>Chi nông nghiệp, lâm nghiệp, thủy lợi, thủy sản</t>
  </si>
  <si>
    <t>Chi đầu tư khác</t>
  </si>
  <si>
    <t>Chi đảm bảo xã hội</t>
  </si>
  <si>
    <t>Chi y tế, dân số và gia đình</t>
  </si>
  <si>
    <t>An ninh và trật tự, an toàn xã hội</t>
  </si>
  <si>
    <t>Quốc phòng</t>
  </si>
  <si>
    <t>Chi khoa học và công nghệ</t>
  </si>
  <si>
    <t>Biểu số 36-NĐ.31</t>
  </si>
  <si>
    <t>Lĩnh vực An ninh</t>
  </si>
  <si>
    <t>Giải phóng mặt bằng, san nền trụ sở công an xã Đổng Xá, xã Côn Minh, huyện Na Rì</t>
  </si>
  <si>
    <t>NGÂN SÁCH TỈNH HỖ TRỢ THỰC HIỆN CHƯƠNG TRÌNH MTQG XD NTM</t>
  </si>
  <si>
    <t>Nâng cấp đường Vằng Cống thôn Nà Ngoàn, xã Côn Minh, huyện Na Rì</t>
  </si>
  <si>
    <t>Nâng cấp đường ngõ xóm thôn Lùng Vai, xã Côn Minh, huyện Na Rì</t>
  </si>
  <si>
    <t>Nâng cấp đường ngõ xóm thôn Áng Hin, xã Côn Minh, huyện Na Rì</t>
  </si>
  <si>
    <t>Nâng cấp đường ngõ xóm thôn Bản Lài, xã Côn Minh, huyện Na Rì</t>
  </si>
  <si>
    <t>NGÂN SÁCH TỈNH HỖ TRỢ LẬP QUY HOẠCH CHUNG XÂY DỰNG XÃ</t>
  </si>
  <si>
    <t>Kế hoạch vốn giao</t>
  </si>
  <si>
    <t>Lĩnh vực Sự nghiệp kinh tế (Giao thông)</t>
  </si>
  <si>
    <t xml:space="preserve">Hỗ trợ kinh phí lập quy hoạch chung xã </t>
  </si>
  <si>
    <t>UBND xã Côn Minh (UBND xã Côn Minh trước sắp xếp)</t>
  </si>
  <si>
    <t>Lĩnh vực Sự nghiệp kinh tế (Quy hoạch)</t>
  </si>
  <si>
    <t>UBND xã Côn Minh (Dự án chuyển chủ đầu tư từ Ban QLDA ĐTXD huyện Na Rì trước sắp xếp)</t>
  </si>
  <si>
    <t>(Kèm theo Nghị quyết số         /NQ-HĐND ngày       /9/2025 của HĐND xã Côn Minh)</t>
  </si>
  <si>
    <t>CÂN ĐỐI NGÂN SÁCH ĐỊA PHƯƠNG NĂM 2025 SAU ĐIỀU CHỈNH</t>
  </si>
  <si>
    <t>DỰ TOÁN THU NGÂN SÁCH NHÀ NƯỚC THEO LĨNH VỰC NĂM 2025 
SAU ĐIỀU CHỈNH</t>
  </si>
  <si>
    <t>DỰ TOÁN CHI NGÂN SÁCH ĐỊA PHƯƠNG THEO CƠ CẤU CHI NĂM 2025 SAU ĐIỀU CHỈNH</t>
  </si>
  <si>
    <t>DỰ TOÁN CHI NGÂN SÁCH CHO TỪNG CƠ QUAN, TỔ CHỨC THEO LĨNH VỰC NĂM  2025 SAU ĐIỀU CHỈNH</t>
  </si>
  <si>
    <t>DỰ TOÁN CHI ĐẦU TƯ PHÁT TRIỂN CỦA NGÂN SÁCH CHO CÁC CƠ QUAN, TỔ CHỨC THEO LĨNH VỰC NĂM 2025 SAU ĐIỀU CHỈNH</t>
  </si>
  <si>
    <t>DỰ TOÁN CHI THƯỜNG XUYÊN CỦA NGÂN SÁCH CHO TỪNG CƠ QUAN, TỔ CHỨC THEO LĨNH VỰC NĂM 2025 SAU ĐIỀU CHỈNH</t>
  </si>
  <si>
    <t>AN NINH - QUỐC PHÒNG (VP HĐND và UBND xã )</t>
  </si>
  <si>
    <t>AN NINH - QUỐC PHÒNG (Văn phòng HĐND và UBND xã )</t>
  </si>
  <si>
    <t>Tổng cộng</t>
  </si>
  <si>
    <t>Biểu số 16-NĐ31</t>
  </si>
  <si>
    <t>1=2+…+16</t>
  </si>
  <si>
    <t>Dư chưa phân bổ</t>
  </si>
  <si>
    <t>NSTW</t>
  </si>
  <si>
    <t xml:space="preserve">Đơn vị </t>
  </si>
  <si>
    <t>Biểu số  01</t>
  </si>
  <si>
    <t>Chương trình MTQG giảm nghèo bền vững</t>
  </si>
  <si>
    <t>B38</t>
  </si>
  <si>
    <t>Dự phòng chưa phân bổ</t>
  </si>
  <si>
    <t>Nội dung chi</t>
  </si>
  <si>
    <t>Số phân bổ</t>
  </si>
  <si>
    <t>5=3-4</t>
  </si>
  <si>
    <t>Chi từ nguồn viện trợ, huy động, 
đóng góp</t>
  </si>
  <si>
    <t>Ngân sách trung ương</t>
  </si>
  <si>
    <t>Ngân sách địa phương</t>
  </si>
  <si>
    <t>Đơn vị: Đồng</t>
  </si>
  <si>
    <t>Địa điểm thực hiện</t>
  </si>
  <si>
    <t>PHỤ LỤC I</t>
  </si>
  <si>
    <t>BIỂU CHI TIẾT PHÂN BỔ KINH PHÍ THƯỜNG XUYÊN NĂM 2026 THỰC HIỆN CHƯƠNG TRÌNH MỤC TIÊU QUỐC GIA 
PHÒNG, CHỐNG MA TÚY ĐẾN NĂM 2030</t>
  </si>
  <si>
    <t>Nội dung hoạt động</t>
  </si>
  <si>
    <t>Mục tiêu</t>
  </si>
  <si>
    <t>5=6+7</t>
  </si>
  <si>
    <t>Nội dung 2: Xây dựng môi trường văn hóa lành mạnh, văn minh; phát triển hệ thống hạ tầng, cảnh quan, thiết chế văn hóa đồng bộ, hiệu quả</t>
  </si>
  <si>
    <t>Nội dung 3: Nâng cao hiệu quả thông tin tuyên truyền và giáo dục văn hóa</t>
  </si>
  <si>
    <t>Nội dung 7: Đẩy mạnh chuyển đổi số và ứng dụng các thành tựu khoa học và công nghệ trong lĩnh vực văn hóa</t>
  </si>
  <si>
    <t>BIỂU CHI TIẾT PHÂN BỔ KINH PHÍ THƯỜNG XUYÊN NĂM 2026 THỰC HIỆN CHƯƠNG TRÌNH MỤC TIÊU QUỐC GIA VỀ PHÁT TRIỂN VĂN HÓA 
GIAI ĐOẠN 2025 - 2035, GIAI ĐOẠN I: TỪ NĂM 2025 ĐẾN NĂM 2030</t>
  </si>
  <si>
    <t>CHƯƠNG TRÌNH MỤC TIÊU QUỐC GIA VỀ PHÁT TRIỂN VĂN HÓA GIAI ĐOẠN 2025 - 2035, GIAI ĐOẠN I: TỪ NĂM 2025 ĐẾN NĂM 2030</t>
  </si>
  <si>
    <t>CHƯƠNG TRÌNH MỤC TIÊU QUỐC GIA 
PHÒNG, CHỐNG MA TÚY ĐẾN NĂM 2030</t>
  </si>
  <si>
    <t>Chi tiết theo Phụ lục I</t>
  </si>
  <si>
    <t>Nội dung thành phần số 01:  Xây dựng hệ giá trị đạo đức, chuẩn mực con người Việt Nam trong thời kỳ mới (1031)</t>
  </si>
  <si>
    <t>Nội dung 1: Phát triển con người Việt Nam có nhân cách và lối sống tốt đẹp (0031)</t>
  </si>
  <si>
    <t>Trung tâm dịch vụ tổng hợp</t>
  </si>
  <si>
    <t>Triển khai phong trào thể dục, thể thao cho mọi người, góp phần xây dựng con người Việt Nam phát triển toàn diện, đáp ứng yêu cầu công nghiệp hóa, hiện đại hóa và hội nhập quốc tế. Hình thành các khu trung tâm thể dục thể thao của xã, phường, gắn với quảng trường, công viên, thiết chế văn hóa tại cơ sở, trường học; các điểm tập thể thao với trang thiết bị tập luyện đơn giản tại các khu đô thị, khu dân cư, làng, bản, thôn, ấp, nhà máy, xí nghiệp...</t>
  </si>
  <si>
    <t>Phát triển mạnh mẽ phong trào thể dục, thể thao quần chúng, thu hút đông đảo nhân dân tham gia tập luyện thường xuyên, góp phần nâng cao sức khỏe, thể lực, tầm vóc và chất lượng cuộc sống của người dân.</t>
  </si>
  <si>
    <t>Ủy ban Mặt trận Tổ quốc Việt Nam xã</t>
  </si>
  <si>
    <t>Xây dựng các mô hình về truyền thông, giáo dục xây dựng gia đình hạnh phúc, phát triển bền vững tại cơ sở; mô hình can thiệp, phòng ngừa và ứng phó bạo lực gia đình. Tuyên truyền giáo dục chuyển đổi hành vi cho người có hành vi bạo lực gia đình. Tăng cường giáo dục kiến thức, kỹ năng về hôn nhân gia đình, xây dựng gia đình hạnh phúc cho thanh niên trước khi kết hôn, trợ giúp tâm lý và quản trị gia đình.</t>
  </si>
  <si>
    <t>100% cộng tác viên dân số được tập huấn, bồi dưỡng kiến thức, kỹ năng về công tác gia đình và phòng, chống bạo lực gia đình góp phần xây dựng gia đình no ấm, tiến bộ, hạnh phúc, giảm thiểu các hành vi bạo lực, đảm bảo an sinh xã hội tại địa phương.</t>
  </si>
  <si>
    <t>Nâng cao năng lực vận hành, khai thác, hỗ trợ trang thiết bị hoạt động cho các Trung tâm Văn hóa cấp tỉnh, Trung tâm Văn hóa - Thể thao cấp xã, Nhà văn hóa - Khu thể thao thôn (và tương đương); xây mới hoặc sửa chữa, nâng cấp thiết chế văn hóa, thể thao cơ sở các cấp còn thiếu.</t>
  </si>
  <si>
    <t>Tổ chức tập huấn, bồi dưỡng nghiệp vụ cho cán bộ phụ trách nhà văn hóa thôn về quản lý, vận hành, khai thác hiệu quả cơ sở vật chất.
Rà soát, đánh giá hiện trạng hệ thống thiết chế văn hóa, thể thao trên địa bàn; xây dựng kế hoạch đầu tư, sửa chữa, nâng cấp .</t>
  </si>
  <si>
    <t>Tổ chức truyền dạy văn hoá phi vật thể (dân ca, dân vũ, nghề thủ công truyền thống...), bồi dưỡng người kế cận trong nhóm cộng đồng, hỗ trợ hoạt động các câu lạc bộ sinh hoạt văn hóa dân gian, văn nghệ truyền thống tại cơ sở; hỗ trợ nghệ nhân nhân dân, nghệ nhân ưu tú tại địa phương trong việc phổ biến đào tạo, bồi dưỡng, truyền dạy những người kế cận.</t>
  </si>
  <si>
    <t xml:space="preserve">Tổ chức các lớp truyền dạy hát then - đàn tính, dân ca, dân vũ, nghề thủ công truyền thống cho người dân, đặc biệt là thế hệ trẻ. Duy trì và nâng cao hiệu quả hoạt động của các câu lạc bộ văn hóa, văn nghệ truyền thống. </t>
  </si>
  <si>
    <t>Tuyên truyền phản bác, đấu tranh với các thông tin, quan điểm sai trái, thù địch của các thế lực thù địch về văn hóa, con người Việt Nam trên báo chí trong và ngoài nước, các nền tảng số và ngăn chặn thông tin xấu độc, trái thuần phong, mỹ tục, văn hóa Việt Nam trên không gian mạng.</t>
  </si>
  <si>
    <t>Tăng cường tuyên truyền, nâng cao nhận thức cho cán bộ, đảng viên và Nhân dân về nhận diện, phòng tránh thông tin sai lệch, xấu độc trên không gian mạng.
Nâng cao năng lực cho đội ngũ làm công tác truyền thông trong việc phát hiện, phân tích, xử lý và phản bác các quan điểm sai trái, thù địch.</t>
  </si>
  <si>
    <t>Tăng cường năng lực về kiến thức, kỹ năng xử lý thông tin khi thực hiện công tác truyền thông cho đội ngũ làm công tác truyền thông về các vấn đề văn hóa, xã hội; phóng viên, biên tập viên báo chí; cán bộ làm công tác quản lý thông tin cơ sở.</t>
  </si>
  <si>
    <t xml:space="preserve">Tổ chức các lớp tập huấn, bồi dưỡng kiến thức, kỹ năng thu thập, xử lý, kiểm chứng và truyền tải thông tin cho đội ngũ làm công tác truyền thông. Nâng cao năng lực ứng dụng công nghệ thông tin, chuyển đổi số trong hoạt động truyền thông và quản lý thông tin. </t>
  </si>
  <si>
    <t>Ứng dụng các công nghệ mới phục vụ quản lý nhà nước hiệu quả đối với hoạt động phổ biến bản ghi âm, ghi hình, nội dung nghệ thuật biểu diễn, điện ảnh, mỹ thuật, đặc biệt trên môi trường số.</t>
  </si>
  <si>
    <t>Ứng dụng các nền tảng số trong quản lý, cấp phép, theo dõi hoạt động phổ biến bản ghi âm, ghi hình, biểu diễn nghệ thuật, điện ảnh, mỹ thuật. Xây dựng, cập nhật cơ sở dữ liệu số về các tổ chức, cá nhân hoạt động trong lĩnh vực văn hóa, nghệ thuật trên địa bàn.</t>
  </si>
  <si>
    <t>(Kèm theo Tờ trình số           /TTr-UBND ngày       /8/2026 của UBND xã Côn Minh)</t>
  </si>
  <si>
    <t>Dự án 4: Nâng cao hiệu quả công tác phòng, chống ma túy ở cơ sở (10064)</t>
  </si>
  <si>
    <t>Dự án 7 – Truyền thông, giáo dục về phòng, chống ma túy (10067)</t>
  </si>
  <si>
    <t>Nâng cao hiệu quả công tác phòng, chống ma túy; kiềm chế sự gia tăng của tội phạm và tệ nạn ma tuý; phấn đấu làm chuyển biến cơ bản tình hình tội phạm và tệ nạn ma túy; giữ vững  xã không có ma tuý hướng tới xây dựng địa bàn cấp tỉnh không có ma túy</t>
  </si>
  <si>
    <t>Phát huy sức mạnh tổng hợp của cả hệ thống chính trị, các cơ quan, đơn vị, tổ chức chính trị - xã hội các cấp, cán bộ, công chức trong cơ quan hành chính nhà nước và toàn dân trong công tác tuyên truyền về phòng, chống và kiểm soát ma túy; tạo sự chuyển biến mạnh mẽ về nhận thức và hành động của các cấp, các ngành và Nhân dân trong công tác phòng, chống ma túy; nâng cao nhận thức, trách nhiệm phòng, chống ma tuý của các cơ quan, tổ chức, cá nhân trong các hoạt động hợp pháp liên quan đến ma tuý.</t>
  </si>
  <si>
    <t>Phòng Văn hóa - xã hội xã</t>
  </si>
  <si>
    <t>Nội dung thành phần số 04: Phát triển gia đình Việt Nam trong thời kỳ mới (4031)</t>
  </si>
  <si>
    <t>Nội dung thành phần số 02: Nâng cao năng lực vận hành, hiệu quả hoạt động của các thiết chế văn hóa cơ sở (2032)</t>
  </si>
  <si>
    <t>Nội dung thành phần số 04: Nâng cao chất lượng đời sống văn hóa tinh thần của nhân dân, phát huy giá trị văn hóa truyền thống (4032)</t>
  </si>
  <si>
    <t>Nội dung thành phần số 01: Phát huy vai trò của cơ quan truyền thông, báo chí, hệ thống thông tin cơ sở nhằm quảng bá, tăng cường thông tin đối ngoại, lan tỏa giá trị văn hóa tốt đẹp, phản bác, đấu tranh với các thông tin sai trái, thù địch, xấu độc (1033)</t>
  </si>
  <si>
    <t>Nội dung thành phần số 01: Quản lý văn hóa trên môi trường số, xây dựng văn hóa số, xã hội sốn (1037)</t>
  </si>
  <si>
    <t>Tiểu dự án 2: Nâng cao hiệu quả truyền thông, giáo dục phòng, chống ma túy ở cơ sở: Tổ chức các hoạt động truyền thông, giáo dục, tập huấn, bồi dưỡng nâng cao kiến thức kỹ năng về phòng chống ma túy</t>
  </si>
  <si>
    <t>Văn phòng HĐND và UBND xã (Công an xã)</t>
  </si>
  <si>
    <t xml:space="preserve"> Tổ chức tập huấn, đào tạo, bồi dưỡng nâng cao năng lực chuyên môn cho người làm công tác phòng chống ma túy; tuyên truyền, pháp luật về phòng chống ma túy tại các thôn, trường học, các doanh nghiệp trên địa bàn; Công tác lập hồ sơ;  Hỗ trợ mua que test nhanh các chất ma túy; hỗ trợ hoạt động kiểm tra, phát hiện, phá bỏ diện tích cây trồng có chứa chất ma túy; hỗ trợ đấu tranh nghiệp vụ phòng chống ma túy trên địa bàn xã</t>
  </si>
  <si>
    <t xml:space="preserve">BIỂU TỔNG HỢP PHÂN BỔ KINH PHÍ THƯỜNG XUYÊN NĂM 2026 THỰC HIỆN CHƯƠNG TRÌNH MỤC TIÊU QUỐC GIA PHÒNG, CHỐNG MA TÚY ĐẾN NĂM 2030 </t>
  </si>
  <si>
    <t>Phát huy sức mạnh tổng hợp của cả hệ thống chính trị, các cơ quan thông tin, truyền thông, tổ chức chính trị - xã hội các cấp, cán bộ, công chức trong cơ quan hành chính nhà nước và toàn dân trong công tác tuyên truyền về phòng, chống và kiểm soát ma túy; tạo sự chuyển biến mạnh mẽ về nhận thức và hành động của các cấp, các ngành và Nhân dân trong công tác phòng, chống ma túy tại địa bàn cơ sở; nâng cao nhận thức, trách nhiệm phòng, chống ma tuý của các cơ quan, tổ chức, cá nhân trong các hoạt động hợp pháp liên quan đến ma tuý</t>
  </si>
  <si>
    <t>Đổi mới, đa dạng hóa hình thức truyền thông, nâng cao nhận thức, trách nhiệm của toàn xã hội trong công tác tuyên truyền, phổ biến chủ trương của Đảng, chính sách pháp luật của nhà nước về công tác phòng, chống ma túy; nâng cao năng lực, kỹ năng cho đội ngũ thực hiện công tác truyền thông và đa dạng hóa các hình thức truyền thông về phòng, chống ma túy, góp phần bảo đảm trật tự, an toàn xã hội, xây dựng và bảo vệ Tổ quốc.</t>
  </si>
  <si>
    <t>Nâng cao nhận thức, kiến thức, kỹ năng và trách nhiệm của học sinh về phòng ngừa, ngăn chặn tệ nạn ma túy trong các cơ sở giáo dục. Sử dụng đồng bộ các giải pháp phòng ngừa, ngăn chặn ma túy tác động vào người học và ngăn chặn ma túy xâm nhập vào học đường, góp phần làm giảm số người nghiện, người sử dụng ma túy trong cả nước.</t>
  </si>
  <si>
    <t>Thực hiện các nội dung của Tiểu dự án 2: Nâng cao hiệu quả truyền thông, giáo dục phòng, chống ma túy ở cơ sở</t>
  </si>
  <si>
    <t>Thực hiện các nội dung của Tiểu dự án 1: Truyền thông về phòng, chống ma túy</t>
  </si>
  <si>
    <t>Thực hiện các nội dung của Tiểu dự án 3: Tăng cường công tác tuyên truyền giáo dục pháp luật về phòng, chống ma túy cho học sinh, sinh viên</t>
  </si>
  <si>
    <t>Tiểu dự án 1: Truyền thông về phòng, chống ma túy (11067)</t>
  </si>
  <si>
    <t>Tiểu dự án 2: Nâng cao hiệu quả truyền thông, giáo dục phòng, chống ma túy ở cơ sở (12067)</t>
  </si>
  <si>
    <t>Tiểu dự án 3: Tăng cường công tác tuyên truyền giáo dục pháp luật về phòng, chống ma túy cho học sinh, sinh viên (13067)</t>
  </si>
  <si>
    <t>Dự án 7: Truyền thông, giáo dục về phòng, chống ma túy (10067)</t>
  </si>
  <si>
    <t>(Kèm theo Nghị quyết số    /NQ-HĐND ngày     /8/2026 của HĐND xã Côn Minh)</t>
  </si>
</sst>
</file>

<file path=xl/styles.xml><?xml version="1.0" encoding="utf-8"?>
<styleSheet xmlns="http://schemas.openxmlformats.org/spreadsheetml/2006/main" xmlns:mc="http://schemas.openxmlformats.org/markup-compatibility/2006" xmlns:x14ac="http://schemas.microsoft.com/office/spreadsheetml/2009/9/ac" mc:Ignorable="x14ac">
  <numFmts count="174">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 #,##0_);_(* \(#,##0\);_(* &quot;-&quot;??_);_(@_)"/>
    <numFmt numFmtId="169" formatCode="_(* #,##0.000_);_(* \(#,##0.000\);_(* &quot;-&quot;??_);_(@_)"/>
    <numFmt numFmtId="170" formatCode="_-&quot;$&quot;* #,##0_-;\-&quot;$&quot;* #,##0_-;_-&quot;$&quot;* &quot;-&quot;_-;_-@_-"/>
    <numFmt numFmtId="171" formatCode="_-* #,##0_-;\-* #,##0_-;_-* &quot;-&quot;_-;_-@_-"/>
    <numFmt numFmtId="172" formatCode="_-&quot;$&quot;* #,##0.00_-;\-&quot;$&quot;* #,##0.00_-;_-&quot;$&quot;* &quot;-&quot;??_-;_-@_-"/>
    <numFmt numFmtId="173" formatCode="_-* #,##0.00_-;\-* #,##0.00_-;_-* &quot;-&quot;??_-;_-@_-"/>
    <numFmt numFmtId="174" formatCode="&quot;\&quot;#,##0;[Red]&quot;\&quot;\-#,##0"/>
    <numFmt numFmtId="175" formatCode="&quot;\&quot;#,##0.00;[Red]&quot;\&quot;\-#,##0.00"/>
    <numFmt numFmtId="176" formatCode="\$#,##0\ ;\(\$#,##0\)"/>
    <numFmt numFmtId="177" formatCode="&quot;VND&quot;#,##0_);[Red]\(&quot;VND&quot;#,##0\)"/>
    <numFmt numFmtId="178" formatCode="_-* #,##0\ _₫_-;\-* #,##0\ _₫_-;_-* &quot;-&quot;??\ _₫_-;_-@_-"/>
    <numFmt numFmtId="179" formatCode="_-* #,##0.0\ _₫_-;\-* #,##0.0\ _₫_-;_-* &quot;-&quot;??\ _₫_-;_-@_-"/>
    <numFmt numFmtId="180" formatCode="###\ ###\ ###"/>
    <numFmt numFmtId="181" formatCode="#,##0.000"/>
    <numFmt numFmtId="182" formatCode="#,###;\-#,###;&quot;&quot;;_(@_)"/>
    <numFmt numFmtId="183" formatCode="&quot;$&quot;#,##0;\-&quot;$&quot;#,##0"/>
    <numFmt numFmtId="184" formatCode="###\ ###\ ###\ ###\ ###\ ###"/>
    <numFmt numFmtId="185" formatCode="##"/>
    <numFmt numFmtId="186" formatCode="#\ ###\ ###"/>
    <numFmt numFmtId="187" formatCode="###\ ###\ ###\ ###\ ###"/>
    <numFmt numFmtId="188" formatCode="###\ ###\ ###\ ###"/>
    <numFmt numFmtId="189" formatCode="_-* #,##0.0\ _₫_-;\-* #,##0.0\ _₫_-;_-* &quot;-&quot;?\ _₫_-;_-@_-"/>
    <numFmt numFmtId="190" formatCode="#,##0.000_);\(#,##0.000\)"/>
    <numFmt numFmtId="191" formatCode="_-&quot;ñ&quot;* #,##0_-;\-&quot;ñ&quot;* #,##0_-;_-&quot;ñ&quot;* &quot;-&quot;_-;_-@_-"/>
    <numFmt numFmtId="192" formatCode="_-* #,##0.00\ _F_-;\-* #,##0.00\ _F_-;_-* &quot;-&quot;??\ _F_-;_-@_-"/>
    <numFmt numFmtId="193" formatCode="_-* #,##0.00\ &quot;F&quot;_-;\-* #,##0.00\ &quot;F&quot;_-;_-* &quot;-&quot;??\ &quot;F&quot;_-;_-@_-"/>
    <numFmt numFmtId="194" formatCode="#,##0\ &quot;DM&quot;;\-#,##0\ &quot;DM&quot;"/>
    <numFmt numFmtId="195" formatCode="0.000%"/>
    <numFmt numFmtId="196" formatCode="#.##00"/>
    <numFmt numFmtId="197" formatCode="&quot;Rp&quot;#,##0_);[Red]\(&quot;Rp&quot;#,##0\)"/>
    <numFmt numFmtId="198" formatCode="_ * #,##0_)\ &quot;$&quot;_ ;_ * \(#,##0\)\ &quot;$&quot;_ ;_ * &quot;-&quot;_)\ &quot;$&quot;_ ;_ @_ "/>
    <numFmt numFmtId="199" formatCode="_-* #,##0\ _F_-;\-* #,##0\ _F_-;_-* &quot;-&quot;\ _F_-;_-@_-"/>
    <numFmt numFmtId="200" formatCode="_-* #,##0\ &quot;F&quot;_-;\-* #,##0\ &quot;F&quot;_-;_-* &quot;-&quot;\ &quot;F&quot;_-;_-@_-"/>
    <numFmt numFmtId="201" formatCode="_-* #,##0\ &quot;€&quot;_-;\-* #,##0\ &quot;€&quot;_-;_-* &quot;-&quot;\ &quot;€&quot;_-;_-@_-"/>
    <numFmt numFmtId="202" formatCode="_-* #,##0\ &quot;$&quot;_-;\-* #,##0\ &quot;$&quot;_-;_-* &quot;-&quot;\ &quot;$&quot;_-;_-@_-"/>
    <numFmt numFmtId="203" formatCode="_ * #,##0_)&quot;$&quot;_ ;_ * \(#,##0\)&quot;$&quot;_ ;_ * &quot;-&quot;_)&quot;$&quot;_ ;_ @_ "/>
    <numFmt numFmtId="204" formatCode="_-&quot;€&quot;* #,##0_-;\-&quot;€&quot;* #,##0_-;_-&quot;€&quot;* &quot;-&quot;_-;_-@_-"/>
    <numFmt numFmtId="205" formatCode="_-* #,##0.00\ _€_-;\-* #,##0.00\ _€_-;_-* &quot;-&quot;??\ _€_-;_-@_-"/>
    <numFmt numFmtId="206" formatCode="_ * #,##0.00_ ;_ * \-#,##0.00_ ;_ * &quot;-&quot;??_ ;_ @_ "/>
    <numFmt numFmtId="207" formatCode="_-* #,##0.00\ _V_N_D_-;\-* #,##0.00\ _V_N_D_-;_-* &quot;-&quot;??\ _V_N_D_-;_-@_-"/>
    <numFmt numFmtId="208" formatCode="_ * #,##0.00_)\ _$_ ;_ * \(#,##0.00\)\ _$_ ;_ * &quot;-&quot;??_)\ _$_ ;_ @_ "/>
    <numFmt numFmtId="209" formatCode="_ * #,##0.00_)_$_ ;_ * \(#,##0.00\)_$_ ;_ * &quot;-&quot;??_)_$_ ;_ @_ "/>
    <numFmt numFmtId="210" formatCode="_-* #,##0.00\ _ñ_-;\-* #,##0.00\ _ñ_-;_-* &quot;-&quot;??\ _ñ_-;_-@_-"/>
    <numFmt numFmtId="211" formatCode="_-* #,##0.00\ _ñ_-;_-* #,##0.00\ _ñ\-;_-* &quot;-&quot;??\ _ñ_-;_-@_-"/>
    <numFmt numFmtId="212" formatCode="_(&quot;$&quot;\ * #,##0_);_(&quot;$&quot;\ * \(#,##0\);_(&quot;$&quot;\ * &quot;-&quot;_);_(@_)"/>
    <numFmt numFmtId="213" formatCode="_-* #,##0.00000000_-;\-* #,##0.00000000_-;_-* &quot;-&quot;??_-;_-@_-"/>
    <numFmt numFmtId="214" formatCode="_(&quot;€&quot;\ * #,##0_);_(&quot;€&quot;\ * \(#,##0\);_(&quot;€&quot;\ * &quot;-&quot;_);_(@_)"/>
    <numFmt numFmtId="215" formatCode="_-* #,##0\ &quot;ñ&quot;_-;\-* #,##0\ &quot;ñ&quot;_-;_-* &quot;-&quot;\ &quot;ñ&quot;_-;_-@_-"/>
    <numFmt numFmtId="216" formatCode="_-* #,##0\ _€_-;\-* #,##0\ _€_-;_-* &quot;-&quot;\ _€_-;_-@_-"/>
    <numFmt numFmtId="217" formatCode="_ * #,##0_ ;_ * \-#,##0_ ;_ * &quot;-&quot;_ ;_ @_ "/>
    <numFmt numFmtId="218" formatCode="_-* #,##0\ _V_N_D_-;\-* #,##0\ _V_N_D_-;_-* &quot;-&quot;\ _V_N_D_-;_-@_-"/>
    <numFmt numFmtId="219" formatCode="_ * #,##0_)\ _$_ ;_ * \(#,##0\)\ _$_ ;_ * &quot;-&quot;_)\ _$_ ;_ @_ "/>
    <numFmt numFmtId="220" formatCode="_ * #,##0_)_$_ ;_ * \(#,##0\)_$_ ;_ * &quot;-&quot;_)_$_ ;_ @_ "/>
    <numFmt numFmtId="221" formatCode="_-* #,##0\ _$_-;\-* #,##0\ _$_-;_-* &quot;-&quot;\ _$_-;_-@_-"/>
    <numFmt numFmtId="222" formatCode="_-* #,##0\ _ñ_-;\-* #,##0\ _ñ_-;_-* &quot;-&quot;\ _ñ_-;_-@_-"/>
    <numFmt numFmtId="223" formatCode="_-* #,##0\ _ñ_-;_-* #,##0\ _ñ\-;_-* &quot;-&quot;\ _ñ_-;_-@_-"/>
    <numFmt numFmtId="224" formatCode="_ &quot;\&quot;* #,##0_ ;_ &quot;\&quot;* \-#,##0_ ;_ &quot;\&quot;* &quot;-&quot;_ ;_ @_ "/>
    <numFmt numFmtId="225" formatCode="_ * #,##0_)\ &quot;F&quot;_ ;_ * \(#,##0\)\ &quot;F&quot;_ ;_ * &quot;-&quot;_)\ &quot;F&quot;_ ;_ @_ "/>
    <numFmt numFmtId="226" formatCode="&quot;£&quot;#,##0.00;\-&quot;£&quot;#,##0.00"/>
    <numFmt numFmtId="227" formatCode="_-&quot;F&quot;* #,##0_-;\-&quot;F&quot;* #,##0_-;_-&quot;F&quot;* &quot;-&quot;_-;_-@_-"/>
    <numFmt numFmtId="228" formatCode="_ * #,##0.00_)&quot;$&quot;_ ;_ * \(#,##0.00\)&quot;$&quot;_ ;_ * &quot;-&quot;??_)&quot;$&quot;_ ;_ @_ "/>
    <numFmt numFmtId="229" formatCode="_ * #,##0.0_)_$_ ;_ * \(#,##0.0\)_$_ ;_ * &quot;-&quot;??_)_$_ ;_ @_ "/>
    <numFmt numFmtId="230" formatCode=";;"/>
    <numFmt numFmtId="231" formatCode="_ * #,##0.00_)&quot;€&quot;_ ;_ * \(#,##0.00\)&quot;€&quot;_ ;_ * &quot;-&quot;??_)&quot;€&quot;_ ;_ @_ "/>
    <numFmt numFmtId="232" formatCode="#,##0.0_);\(#,##0.0\)"/>
    <numFmt numFmtId="233" formatCode="_ &quot;\&quot;* #,##0.00_ ;_ &quot;\&quot;* &quot;\&quot;&quot;\&quot;&quot;\&quot;&quot;\&quot;&quot;\&quot;&quot;\&quot;&quot;\&quot;&quot;\&quot;&quot;\&quot;&quot;\&quot;&quot;\&quot;&quot;\&quot;\-#,##0.00_ ;_ &quot;\&quot;* &quot;-&quot;??_ ;_ @_ "/>
    <numFmt numFmtId="234" formatCode="0.0%"/>
    <numFmt numFmtId="235" formatCode="_ * #,##0.00_ ;_ * &quot;\&quot;&quot;\&quot;&quot;\&quot;&quot;\&quot;&quot;\&quot;&quot;\&quot;&quot;\&quot;&quot;\&quot;&quot;\&quot;&quot;\&quot;&quot;\&quot;&quot;\&quot;\-#,##0.00_ ;_ * &quot;-&quot;??_ ;_ @_ "/>
    <numFmt numFmtId="236" formatCode="&quot;$&quot;#,##0.00"/>
    <numFmt numFmtId="237" formatCode="&quot;\&quot;#,##0;&quot;\&quot;&quot;\&quot;&quot;\&quot;&quot;\&quot;&quot;\&quot;&quot;\&quot;&quot;\&quot;&quot;\&quot;&quot;\&quot;&quot;\&quot;&quot;\&quot;&quot;\&quot;&quot;\&quot;&quot;\&quot;\-#,##0"/>
    <numFmt numFmtId="238" formatCode="_ * #,##0.00_)&quot;£&quot;_ ;_ * \(#,##0.00\)&quot;£&quot;_ ;_ * &quot;-&quot;??_)&quot;£&quot;_ ;_ @_ "/>
    <numFmt numFmtId="239" formatCode="&quot;\&quot;#,##0;[Red]&quot;\&quot;&quot;\&quot;&quot;\&quot;&quot;\&quot;&quot;\&quot;&quot;\&quot;&quot;\&quot;&quot;\&quot;&quot;\&quot;&quot;\&quot;&quot;\&quot;&quot;\&quot;&quot;\&quot;&quot;\&quot;\-#,##0"/>
    <numFmt numFmtId="240" formatCode="_ * #,##0_ ;_ * &quot;\&quot;&quot;\&quot;&quot;\&quot;&quot;\&quot;&quot;\&quot;&quot;\&quot;&quot;\&quot;&quot;\&quot;&quot;\&quot;&quot;\&quot;&quot;\&quot;&quot;\&quot;\-#,##0_ ;_ * &quot;-&quot;_ ;_ @_ "/>
    <numFmt numFmtId="241" formatCode="0.0%;\(0.0%\)"/>
    <numFmt numFmtId="242" formatCode="&quot;\&quot;#,##0.00;&quot;\&quot;&quot;\&quot;&quot;\&quot;&quot;\&quot;&quot;\&quot;&quot;\&quot;&quot;\&quot;&quot;\&quot;&quot;\&quot;&quot;\&quot;&quot;\&quot;&quot;\&quot;&quot;\&quot;&quot;\&quot;\-#,##0.00"/>
    <numFmt numFmtId="243" formatCode="0.000_)"/>
    <numFmt numFmtId="244" formatCode="#,##0_)_%;\(#,##0\)_%;"/>
    <numFmt numFmtId="245" formatCode="_(* #,##0.0_);_(* \(#,##0.0\);_(* &quot;-&quot;??_);_(@_)"/>
    <numFmt numFmtId="246" formatCode="_._.* #,##0.0_)_%;_._.* \(#,##0.0\)_%"/>
    <numFmt numFmtId="247" formatCode="#,##0.0_)_%;\(#,##0.0\)_%;\ \ .0_)_%"/>
    <numFmt numFmtId="248" formatCode="_._.* #,##0.00_)_%;_._.* \(#,##0.00\)_%"/>
    <numFmt numFmtId="249" formatCode="#,##0.00_)_%;\(#,##0.00\)_%;\ \ .00_)_%"/>
    <numFmt numFmtId="250" formatCode="_._.* #,##0.000_)_%;_._.* \(#,##0.000\)_%"/>
    <numFmt numFmtId="251" formatCode="#,##0.000_)_%;\(#,##0.000\)_%;\ \ .000_)_%"/>
    <numFmt numFmtId="252" formatCode="&quot;$&quot;#,##0;[Red]\-&quot;$&quot;#,##0"/>
    <numFmt numFmtId="253" formatCode="_(* #,##0.00_);_(* \(#,##0.00\);_(* &quot;-&quot;&quot;?&quot;&quot;?&quot;_);_(@_)"/>
    <numFmt numFmtId="254" formatCode="#,##0.0"/>
    <numFmt numFmtId="255" formatCode="_-* #,##0\ &quot;þ&quot;_-;\-* #,##0\ &quot;þ&quot;_-;_-* &quot;-&quot;\ &quot;þ&quot;_-;_-@_-"/>
    <numFmt numFmtId="256" formatCode="0_);\(0\)"/>
    <numFmt numFmtId="257" formatCode="_-* #,##0.00\ _þ_-;\-* #,##0.00\ _þ_-;_-* &quot;-&quot;??\ _þ_-;_-@_-"/>
    <numFmt numFmtId="258" formatCode="_-* #,##0_-;\-* #,##0_-;_-* &quot;-&quot;??_-;_-@_-"/>
    <numFmt numFmtId="259" formatCode="\t#\ ??/??"/>
    <numFmt numFmtId="260" formatCode="0.0000"/>
    <numFmt numFmtId="261" formatCode="_-* #,##0.00\ _$_-;\-* #,##0.00\ _$_-;_-* &quot;-&quot;??\ _$_-;_-@_-"/>
    <numFmt numFmtId="262" formatCode="&quot;True&quot;;&quot;True&quot;;&quot;False&quot;"/>
    <numFmt numFmtId="263" formatCode="_(* #,##0.0_);_(* \(#,##0.0\);_(* &quot;-&quot;?_);_(@_)"/>
    <numFmt numFmtId="264" formatCode="_(&quot;Z$&quot;* #,##0.00_);_(&quot;Z$&quot;* \(#,##0.00\);_(&quot;Z$&quot;* &quot;-&quot;??_);_(@_)"/>
    <numFmt numFmtId="265" formatCode="_(* #.##0.00_);_(* \(#.##0.00\);_(* &quot;-&quot;??_);_(@_)"/>
    <numFmt numFmtId="266" formatCode="#,##0;[Red]#,##0"/>
    <numFmt numFmtId="267" formatCode="&quot;\&quot;#&quot;,&quot;##0&quot;.&quot;00;[Red]&quot;\&quot;\-#&quot;,&quot;##0&quot;.&quot;00"/>
    <numFmt numFmtId="268" formatCode="#,##0.00;[Red]#,##0.00"/>
    <numFmt numFmtId="269" formatCode="_(* #,##0.00_);_(* \(#,##0.00\);_(* \-??_);_(@_)"/>
    <numFmt numFmtId="270" formatCode="#,##0;\(#,##0\)"/>
    <numFmt numFmtId="271" formatCode="_._.* \(#,##0\)_%;_._.* #,##0_)_%;_._.* 0_)_%;_._.@_)_%"/>
    <numFmt numFmtId="272" formatCode="_._.&quot;€&quot;* \(#,##0\)_%;_._.&quot;€&quot;* #,##0_)_%;_._.&quot;€&quot;* 0_)_%;_._.@_)_%"/>
    <numFmt numFmtId="273" formatCode="* \(#,##0\);* #,##0_);&quot;-&quot;??_);@"/>
    <numFmt numFmtId="274" formatCode="_ &quot;R&quot;\ * #,##0_ ;_ &quot;R&quot;\ * \-#,##0_ ;_ &quot;R&quot;\ * &quot;-&quot;_ ;_ @_ "/>
    <numFmt numFmtId="275" formatCode="_ * #,##0.00_ ;_ * &quot;\&quot;&quot;\&quot;&quot;\&quot;&quot;\&quot;&quot;\&quot;&quot;\&quot;\-#,##0.00_ ;_ * &quot;-&quot;??_ ;_ @_ "/>
    <numFmt numFmtId="276" formatCode="&quot;€&quot;* #,##0_)_%;&quot;€&quot;* \(#,##0\)_%;&quot;€&quot;* &quot;-&quot;??_)_%;@_)_%"/>
    <numFmt numFmtId="277" formatCode="&quot;$&quot;* #,##0_)_%;&quot;$&quot;* \(#,##0\)_%;&quot;$&quot;* &quot;-&quot;??_)_%;@_)_%"/>
    <numFmt numFmtId="278" formatCode="&quot;\&quot;#,##0.00;&quot;\&quot;&quot;\&quot;&quot;\&quot;&quot;\&quot;&quot;\&quot;&quot;\&quot;&quot;\&quot;&quot;\&quot;\-#,##0.00"/>
    <numFmt numFmtId="279" formatCode="_._.&quot;€&quot;* #,##0.0_)_%;_._.&quot;€&quot;* \(#,##0.0\)_%"/>
    <numFmt numFmtId="280" formatCode="&quot;€&quot;* #,##0.0_)_%;&quot;€&quot;* \(#,##0.0\)_%;&quot;€&quot;* \ .0_)_%"/>
    <numFmt numFmtId="281" formatCode="_._.&quot;$&quot;* #,##0.0_)_%;_._.&quot;$&quot;* \(#,##0.0\)_%"/>
    <numFmt numFmtId="282" formatCode="_._.&quot;€&quot;* #,##0.00_)_%;_._.&quot;€&quot;* \(#,##0.00\)_%"/>
    <numFmt numFmtId="283" formatCode="&quot;€&quot;* #,##0.00_)_%;&quot;€&quot;* \(#,##0.00\)_%;&quot;€&quot;* \ .00_)_%"/>
    <numFmt numFmtId="284" formatCode="_._.&quot;$&quot;* #,##0.00_)_%;_._.&quot;$&quot;* \(#,##0.00\)_%"/>
    <numFmt numFmtId="285" formatCode="_._.&quot;€&quot;* #,##0.000_)_%;_._.&quot;€&quot;* \(#,##0.000\)_%"/>
    <numFmt numFmtId="286" formatCode="&quot;€&quot;* #,##0.000_)_%;&quot;€&quot;* \(#,##0.000\)_%;&quot;€&quot;* \ .000_)_%"/>
    <numFmt numFmtId="287" formatCode="_._.&quot;$&quot;* #,##0.000_)_%;_._.&quot;$&quot;* \(#,##0.000\)_%"/>
    <numFmt numFmtId="288" formatCode="_-* #,##0.00\ &quot;€&quot;_-;\-* #,##0.00\ &quot;€&quot;_-;_-* &quot;-&quot;??\ &quot;€&quot;_-;_-@_-"/>
    <numFmt numFmtId="289" formatCode="_ * #,##0_ ;_ * &quot;\&quot;&quot;\&quot;&quot;\&quot;&quot;\&quot;&quot;\&quot;&quot;\&quot;\-#,##0_ ;_ * &quot;-&quot;_ ;_ @_ "/>
    <numFmt numFmtId="290" formatCode="&quot;$&quot;#,##0\ ;\(&quot;$&quot;#,##0\)"/>
    <numFmt numFmtId="291" formatCode="\t0.00%"/>
    <numFmt numFmtId="292" formatCode="0.000"/>
    <numFmt numFmtId="293" formatCode="* #,##0_);* \(#,##0\);&quot;-&quot;??_);@"/>
    <numFmt numFmtId="294" formatCode="\U\S\$#,##0.00;\(\U\S\$#,##0.00\)"/>
    <numFmt numFmtId="295" formatCode="_(\§\g\ #,##0_);_(\§\g\ \(#,##0\);_(\§\g\ &quot;-&quot;??_);_(@_)"/>
    <numFmt numFmtId="296" formatCode="_(\§\g\ #,##0_);_(\§\g\ \(#,##0\);_(\§\g\ &quot;-&quot;_);_(@_)"/>
    <numFmt numFmtId="297" formatCode="\§\g#,##0_);\(\§\g#,##0\)"/>
    <numFmt numFmtId="298" formatCode="_-&quot;VND&quot;* #,##0_-;\-&quot;VND&quot;* #,##0_-;_-&quot;VND&quot;* &quot;-&quot;_-;_-@_-"/>
    <numFmt numFmtId="299" formatCode="_(&quot;Rp&quot;* #,##0.00_);_(&quot;Rp&quot;* \(#,##0.00\);_(&quot;Rp&quot;* &quot;-&quot;??_);_(@_)"/>
    <numFmt numFmtId="300" formatCode="#,##0.00\ &quot;FB&quot;;[Red]\-#,##0.00\ &quot;FB&quot;"/>
    <numFmt numFmtId="301" formatCode="#,##0\ &quot;$&quot;;\-#,##0\ &quot;$&quot;"/>
    <numFmt numFmtId="302" formatCode="_-* #,##0\ _F_B_-;\-* #,##0\ _F_B_-;_-* &quot;-&quot;\ _F_B_-;_-@_-"/>
    <numFmt numFmtId="303" formatCode="_-[$€]* #,##0.00_-;\-[$€]* #,##0.00_-;_-[$€]* &quot;-&quot;??_-;_-@_-"/>
    <numFmt numFmtId="304" formatCode="_ * #,##0.00_)_d_ ;_ * \(#,##0.00\)_d_ ;_ * &quot;-&quot;??_)_d_ ;_ @_ "/>
    <numFmt numFmtId="305" formatCode="#,##0_);\-#,##0_)"/>
    <numFmt numFmtId="306" formatCode="&quot;€&quot;#,##0;\-&quot;€&quot;#,##0"/>
    <numFmt numFmtId="307" formatCode="#,##0\ &quot;$&quot;_);\(#,##0\ &quot;$&quot;\)"/>
    <numFmt numFmtId="308" formatCode="_-&quot;£&quot;* #,##0_-;\-&quot;£&quot;* #,##0_-;_-&quot;£&quot;* &quot;-&quot;_-;_-@_-"/>
    <numFmt numFmtId="309" formatCode="#,###"/>
    <numFmt numFmtId="310" formatCode="&quot;Fr.&quot;\ #,##0.00;[Red]&quot;Fr.&quot;\ \-#,##0.00"/>
    <numFmt numFmtId="311" formatCode="_ &quot;Fr.&quot;\ * #,##0_ ;_ &quot;Fr.&quot;\ * \-#,##0_ ;_ &quot;Fr.&quot;\ * &quot;-&quot;_ ;_ @_ "/>
    <numFmt numFmtId="312" formatCode="&quot;\&quot;#,##0;[Red]\-&quot;\&quot;#,##0"/>
    <numFmt numFmtId="313" formatCode="&quot;\&quot;#,##0.00;\-&quot;\&quot;#,##0.00"/>
    <numFmt numFmtId="314" formatCode="#,##0.00_);\-#,##0.00_)"/>
    <numFmt numFmtId="315" formatCode="0_)%;\(0\)%"/>
    <numFmt numFmtId="316" formatCode="_._._(* 0_)%;_._.* \(0\)%"/>
    <numFmt numFmtId="317" formatCode="_(0_)%;\(0\)%"/>
    <numFmt numFmtId="318" formatCode="0%_);\(0%\)"/>
    <numFmt numFmtId="319" formatCode="_ &quot;\&quot;* #,##0_ ;_ &quot;\&quot;* &quot;\&quot;&quot;\&quot;&quot;\&quot;&quot;\&quot;&quot;\&quot;&quot;\&quot;&quot;\&quot;&quot;\&quot;&quot;\&quot;&quot;\&quot;&quot;\&quot;&quot;\&quot;&quot;\&quot;&quot;\&quot;\-#,##0_ ;_ &quot;\&quot;* &quot;-&quot;_ ;_ @_ "/>
    <numFmt numFmtId="320" formatCode="_(0.0_)%;\(0.0\)%"/>
    <numFmt numFmtId="321" formatCode="_._._(* 0.0_)%;_._.* \(0.0\)%"/>
    <numFmt numFmtId="322" formatCode="_(0.00_)%;\(0.00\)%"/>
    <numFmt numFmtId="323" formatCode="_._._(* 0.00_)%;_._.* \(0.00\)%"/>
    <numFmt numFmtId="324" formatCode="_(0.000_)%;\(0.000\)%"/>
    <numFmt numFmtId="325" formatCode="_._._(* 0.000_)%;_._.* \(0.000\)%"/>
    <numFmt numFmtId="326" formatCode="#"/>
    <numFmt numFmtId="327" formatCode="&quot;¡Ì&quot;#,##0;[Red]\-&quot;¡Ì&quot;#,##0"/>
    <numFmt numFmtId="328" formatCode="#,##0.00\ &quot;F&quot;;[Red]\-#,##0.00\ &quot;F&quot;"/>
    <numFmt numFmtId="329" formatCode="&quot;£&quot;#,##0;[Red]\-&quot;£&quot;#,##0"/>
    <numFmt numFmtId="330" formatCode="#,##0.00\ \ "/>
    <numFmt numFmtId="331" formatCode="#,##0_ ;\-#,##0\ "/>
  </numFmts>
  <fonts count="256">
    <font>
      <sz val="12"/>
      <name val=".VnTime"/>
    </font>
    <font>
      <sz val="12"/>
      <color theme="1"/>
      <name val="Times New Roman"/>
      <family val="2"/>
    </font>
    <font>
      <sz val="12"/>
      <color theme="1"/>
      <name val="Times New Roman"/>
      <family val="2"/>
    </font>
    <font>
      <sz val="12"/>
      <color theme="1"/>
      <name val="Times New Roman"/>
      <family val="2"/>
    </font>
    <font>
      <sz val="11"/>
      <color theme="1"/>
      <name val="Calibri"/>
      <family val="2"/>
      <scheme val="minor"/>
    </font>
    <font>
      <sz val="12"/>
      <name val=".VnTime"/>
      <family val="2"/>
    </font>
    <font>
      <sz val="12"/>
      <name val=".VnTime"/>
      <family val="2"/>
    </font>
    <font>
      <sz val="10"/>
      <name val="Arial"/>
      <family val="2"/>
    </font>
    <font>
      <b/>
      <sz val="12"/>
      <name val="Arial"/>
      <family val="2"/>
    </font>
    <font>
      <sz val="12"/>
      <name val="Arial"/>
      <family val="2"/>
    </font>
    <font>
      <sz val="10"/>
      <name val="VNtimes new roman"/>
      <family val="2"/>
    </font>
    <font>
      <sz val="14"/>
      <name val="뼻뮝"/>
      <family val="3"/>
      <charset val="129"/>
    </font>
    <font>
      <sz val="12"/>
      <name val="뼻뮝"/>
      <family val="1"/>
      <charset val="129"/>
    </font>
    <font>
      <sz val="9"/>
      <name val="Arial"/>
      <family val="2"/>
    </font>
    <font>
      <sz val="12"/>
      <name val="바탕체"/>
      <family val="1"/>
      <charset val="129"/>
    </font>
    <font>
      <sz val="12"/>
      <name val="Courier"/>
      <family val="3"/>
    </font>
    <font>
      <sz val="10"/>
      <name val=" "/>
      <family val="1"/>
      <charset val="136"/>
    </font>
    <font>
      <sz val="12"/>
      <name val="Times New Roman"/>
      <family val="1"/>
    </font>
    <font>
      <sz val="8"/>
      <name val=".VnTime"/>
      <family val="2"/>
    </font>
    <font>
      <sz val="11"/>
      <name val=".VnArial Narrow"/>
      <family val="2"/>
    </font>
    <font>
      <sz val="12"/>
      <name val=".VnArial Narrow"/>
      <family val="2"/>
    </font>
    <font>
      <b/>
      <sz val="12"/>
      <name val="Times New Roman"/>
      <family val="1"/>
    </font>
    <font>
      <sz val="12"/>
      <name val=".VnArial Narrow"/>
      <family val="2"/>
    </font>
    <font>
      <sz val="10"/>
      <name val="Arial"/>
      <family val="2"/>
    </font>
    <font>
      <i/>
      <sz val="12"/>
      <name val="Times New Roman"/>
      <family val="1"/>
    </font>
    <font>
      <b/>
      <sz val="10"/>
      <name val="Times New Roman"/>
      <family val="1"/>
    </font>
    <font>
      <b/>
      <sz val="14"/>
      <name val="Times New Roman"/>
      <family val="1"/>
    </font>
    <font>
      <sz val="11"/>
      <name val="Times New Roman"/>
      <family val="1"/>
    </font>
    <font>
      <sz val="11"/>
      <color theme="1"/>
      <name val="Calibri"/>
      <family val="2"/>
      <scheme val="minor"/>
    </font>
    <font>
      <sz val="11"/>
      <color theme="1"/>
      <name val="Calibri"/>
      <family val="2"/>
      <charset val="163"/>
      <scheme val="minor"/>
    </font>
    <font>
      <sz val="12"/>
      <name val="Times New Roman"/>
      <family val="1"/>
      <charset val="163"/>
    </font>
    <font>
      <sz val="10"/>
      <color theme="1"/>
      <name val="Times New Roman"/>
      <family val="1"/>
    </font>
    <font>
      <sz val="12"/>
      <color theme="1"/>
      <name val="Times New Roman"/>
      <family val="1"/>
    </font>
    <font>
      <sz val="11"/>
      <color theme="1"/>
      <name val="Times New Roman"/>
      <family val="2"/>
    </font>
    <font>
      <b/>
      <sz val="12"/>
      <color theme="1"/>
      <name val="Times New Roman"/>
      <family val="1"/>
    </font>
    <font>
      <i/>
      <sz val="12"/>
      <color theme="1"/>
      <name val="Times New Roman"/>
      <family val="1"/>
    </font>
    <font>
      <b/>
      <sz val="13"/>
      <name val="Times New Roman"/>
      <family val="1"/>
    </font>
    <font>
      <sz val="11"/>
      <color theme="1"/>
      <name val="Times New Roman"/>
      <family val="1"/>
      <charset val="163"/>
    </font>
    <font>
      <sz val="12"/>
      <color theme="1"/>
      <name val="Times New Roman"/>
      <family val="2"/>
    </font>
    <font>
      <b/>
      <sz val="12"/>
      <color theme="1"/>
      <name val="Times New Roman"/>
      <family val="1"/>
      <charset val="163"/>
    </font>
    <font>
      <b/>
      <sz val="14"/>
      <color theme="1"/>
      <name val="Times New Roman"/>
      <family val="1"/>
    </font>
    <font>
      <b/>
      <sz val="11"/>
      <color theme="1"/>
      <name val="Times New Roman"/>
      <family val="1"/>
      <charset val="163"/>
    </font>
    <font>
      <i/>
      <sz val="11"/>
      <color theme="1"/>
      <name val="Times New Roman"/>
      <family val="1"/>
      <charset val="163"/>
    </font>
    <font>
      <b/>
      <sz val="10"/>
      <color theme="1"/>
      <name val="Times New Roman"/>
      <family val="1"/>
    </font>
    <font>
      <i/>
      <sz val="10"/>
      <color theme="1"/>
      <name val="Times New Roman"/>
      <family val="1"/>
    </font>
    <font>
      <sz val="8"/>
      <color theme="1"/>
      <name val="Times New Roman"/>
      <family val="1"/>
    </font>
    <font>
      <i/>
      <sz val="8"/>
      <color theme="1"/>
      <name val="Times New Roman"/>
      <family val="1"/>
    </font>
    <font>
      <b/>
      <sz val="13"/>
      <color theme="1"/>
      <name val="Times New Roman"/>
      <family val="1"/>
    </font>
    <font>
      <sz val="14"/>
      <name val="Times New Roman"/>
      <family val="1"/>
    </font>
    <font>
      <sz val="13"/>
      <color theme="1"/>
      <name val="Times New Roman"/>
      <family val="1"/>
    </font>
    <font>
      <b/>
      <i/>
      <sz val="12"/>
      <name val="Times New Roman"/>
      <family val="1"/>
    </font>
    <font>
      <sz val="12"/>
      <color theme="1"/>
      <name val="Times New Roman"/>
      <family val="2"/>
      <charset val="163"/>
    </font>
    <font>
      <b/>
      <sz val="12"/>
      <name val=".VnTime"/>
      <family val="2"/>
    </font>
    <font>
      <i/>
      <sz val="12"/>
      <name val=".VnTime"/>
      <family val="2"/>
    </font>
    <font>
      <sz val="10"/>
      <name val="Times New Roman"/>
      <family val="1"/>
    </font>
    <font>
      <sz val="13"/>
      <name val="Times New Roman"/>
      <family val="1"/>
    </font>
    <font>
      <sz val="12"/>
      <name val=".VnArial Narrow"/>
      <family val="2"/>
    </font>
    <font>
      <sz val="13"/>
      <name val=".VnTime"/>
      <family val="2"/>
    </font>
    <font>
      <sz val="14"/>
      <name val=".VnTime"/>
      <family val="2"/>
    </font>
    <font>
      <b/>
      <i/>
      <sz val="11"/>
      <name val="Times New Roman"/>
      <family val="1"/>
    </font>
    <font>
      <b/>
      <sz val="14"/>
      <color theme="1"/>
      <name val="Times New Roman"/>
      <family val="1"/>
      <charset val="163"/>
    </font>
    <font>
      <b/>
      <sz val="14"/>
      <name val=".VnTime"/>
      <family val="2"/>
    </font>
    <font>
      <sz val="14"/>
      <color theme="1"/>
      <name val="Times New Roman"/>
      <family val="1"/>
    </font>
    <font>
      <sz val="14"/>
      <color theme="1"/>
      <name val="Times New Roman"/>
      <family val="1"/>
      <charset val="163"/>
    </font>
    <font>
      <i/>
      <u/>
      <sz val="10"/>
      <name val="Times New Roman"/>
      <family val="1"/>
    </font>
    <font>
      <sz val="10"/>
      <name val=".VnTime"/>
      <family val="2"/>
    </font>
    <font>
      <b/>
      <sz val="11"/>
      <color theme="1"/>
      <name val="Calibri"/>
      <family val="2"/>
      <scheme val="minor"/>
    </font>
    <font>
      <sz val="11"/>
      <name val=".VnTime"/>
      <family val="2"/>
    </font>
    <font>
      <i/>
      <sz val="11"/>
      <name val=".VnTime"/>
      <family val="2"/>
    </font>
    <font>
      <i/>
      <sz val="11"/>
      <name val="Times New Roman"/>
      <family val="1"/>
    </font>
    <font>
      <b/>
      <sz val="8"/>
      <color theme="1"/>
      <name val="Times New Roman"/>
      <family val="1"/>
    </font>
    <font>
      <b/>
      <u/>
      <sz val="12"/>
      <name val="Times New Roman"/>
      <family val="1"/>
    </font>
    <font>
      <u/>
      <sz val="12"/>
      <name val="Times New Roman"/>
      <family val="1"/>
    </font>
    <font>
      <i/>
      <u/>
      <sz val="12"/>
      <name val="Times New Roman"/>
      <family val="1"/>
    </font>
    <font>
      <b/>
      <sz val="12"/>
      <name val="Times New Roman h"/>
    </font>
    <font>
      <b/>
      <sz val="7"/>
      <color theme="1"/>
      <name val="Times New Roman"/>
      <family val="1"/>
    </font>
    <font>
      <b/>
      <sz val="9"/>
      <color theme="1"/>
      <name val="Times New Roman"/>
      <family val="1"/>
    </font>
    <font>
      <sz val="9"/>
      <color theme="1"/>
      <name val="Times New Roman"/>
      <family val="1"/>
    </font>
    <font>
      <sz val="12"/>
      <color indexed="8"/>
      <name val="Times New Roman"/>
      <family val="1"/>
    </font>
    <font>
      <sz val="11"/>
      <color theme="1"/>
      <name val="Times New Roman"/>
      <family val="1"/>
    </font>
    <font>
      <b/>
      <sz val="11"/>
      <color theme="1"/>
      <name val="Times New Roman"/>
      <family val="1"/>
    </font>
    <font>
      <b/>
      <sz val="11"/>
      <name val="Times New Roman"/>
      <family val="1"/>
    </font>
    <font>
      <b/>
      <sz val="9"/>
      <color indexed="81"/>
      <name val="Tahoma"/>
      <family val="2"/>
    </font>
    <font>
      <sz val="9"/>
      <color indexed="81"/>
      <name val="Tahoma"/>
      <family val="2"/>
    </font>
    <font>
      <sz val="11"/>
      <color indexed="8"/>
      <name val="Calibri"/>
      <family val="2"/>
    </font>
    <font>
      <sz val="12"/>
      <color indexed="8"/>
      <name val="Times New Roman"/>
      <family val="2"/>
    </font>
    <font>
      <sz val="11"/>
      <color rgb="FF000000"/>
      <name val="Arial"/>
      <family val="2"/>
    </font>
    <font>
      <b/>
      <sz val="12"/>
      <color rgb="FF3F3F3F"/>
      <name val="Times New Roman"/>
      <family val="2"/>
    </font>
    <font>
      <b/>
      <sz val="12"/>
      <color theme="0"/>
      <name val="Times New Roman"/>
      <family val="2"/>
    </font>
    <font>
      <sz val="12"/>
      <name val="VNI-Times"/>
    </font>
    <font>
      <sz val="10"/>
      <color indexed="8"/>
      <name val="MS Sans Serif"/>
      <family val="2"/>
    </font>
    <font>
      <sz val="12"/>
      <name val="돋움체"/>
      <family val="3"/>
      <charset val="129"/>
    </font>
    <font>
      <sz val="12"/>
      <name val="VNtimes new roman"/>
      <family val="2"/>
    </font>
    <font>
      <sz val="10"/>
      <name val="?? ??"/>
      <family val="1"/>
      <charset val="136"/>
    </font>
    <font>
      <sz val="11"/>
      <name val="??"/>
      <family val="3"/>
    </font>
    <font>
      <sz val="12"/>
      <name val=".VnArial"/>
      <family val="2"/>
    </font>
    <font>
      <sz val="10"/>
      <name val="??"/>
      <family val="3"/>
      <charset val="129"/>
    </font>
    <font>
      <sz val="12"/>
      <name val="????"/>
      <family val="1"/>
      <charset val="136"/>
    </font>
    <font>
      <sz val="10"/>
      <name val="AngsanaUPC"/>
      <family val="1"/>
    </font>
    <font>
      <sz val="10"/>
      <name val="Arial"/>
      <family val="2"/>
      <charset val="1"/>
    </font>
    <font>
      <sz val="12"/>
      <name val="|??¢¥¢¬¨Ï"/>
      <family val="1"/>
      <charset val="129"/>
    </font>
    <font>
      <sz val="10"/>
      <name val="VNI-Times"/>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1"/>
      <name val="–¾’©"/>
      <family val="1"/>
      <charset val="128"/>
    </font>
    <font>
      <sz val="14"/>
      <name val="VNTime"/>
    </font>
    <font>
      <sz val="10"/>
      <name val=".VnArial"/>
      <family val="2"/>
    </font>
    <font>
      <sz val="10"/>
      <name val="Arial"/>
      <family val="2"/>
      <charset val="163"/>
    </font>
    <font>
      <sz val="10"/>
      <name val=".VnArial NarrowH"/>
      <family val="2"/>
    </font>
    <font>
      <b/>
      <u/>
      <sz val="14"/>
      <color indexed="8"/>
      <name val=".VnBook-AntiquaH"/>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I-Times"/>
    </font>
    <font>
      <sz val="12"/>
      <name val="¹UAAA¼"/>
      <family val="3"/>
      <charset val="129"/>
    </font>
    <font>
      <sz val="11"/>
      <name val="VNI-Times"/>
    </font>
    <font>
      <sz val="8"/>
      <name val="Times New Roman"/>
      <family val="1"/>
      <charset val="163"/>
    </font>
    <font>
      <sz val="8"/>
      <name val="Times New Roman"/>
      <family val="1"/>
    </font>
    <font>
      <b/>
      <sz val="12"/>
      <color indexed="63"/>
      <name val="VNI-Times"/>
    </font>
    <font>
      <sz val="12"/>
      <name val="¹ÙÅÁÃ¼"/>
      <charset val="129"/>
    </font>
    <font>
      <sz val="11"/>
      <color indexed="20"/>
      <name val="Calibri"/>
      <family val="2"/>
      <charset val="163"/>
    </font>
    <font>
      <b/>
      <i/>
      <sz val="14"/>
      <name val="VNTime"/>
      <family val="2"/>
    </font>
    <font>
      <sz val="12"/>
      <name val="Tms Rmn"/>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11"/>
      <color indexed="9"/>
      <name val="Calibri"/>
      <family val="2"/>
      <charset val="163"/>
    </font>
    <font>
      <sz val="10"/>
      <name val="VNI-Aptima"/>
    </font>
    <font>
      <b/>
      <sz val="8"/>
      <name val="Arial"/>
      <family val="2"/>
    </font>
    <font>
      <sz val="11"/>
      <name val="Tms Rmn"/>
    </font>
    <font>
      <sz val="12"/>
      <color indexed="8"/>
      <name val="Calibri"/>
      <family val="2"/>
    </font>
    <font>
      <u val="singleAccounting"/>
      <sz val="11"/>
      <name val="Times New Roman"/>
      <family val="1"/>
    </font>
    <font>
      <sz val="11"/>
      <color indexed="8"/>
      <name val="Arial"/>
      <family val="2"/>
    </font>
    <font>
      <sz val="14"/>
      <color indexed="8"/>
      <name val="Times New Roman"/>
      <family val="2"/>
    </font>
    <font>
      <sz val="11"/>
      <name val="UVnTime"/>
    </font>
    <font>
      <sz val="11"/>
      <color indexed="8"/>
      <name val="Times New Roman"/>
      <family val="2"/>
    </font>
    <font>
      <sz val="10"/>
      <color indexed="8"/>
      <name val="Times New Roman"/>
      <family val="2"/>
    </font>
    <font>
      <sz val="10"/>
      <name val="Mangal"/>
      <family val="2"/>
    </font>
    <font>
      <sz val="12"/>
      <color indexed="8"/>
      <name val="Times New Roman"/>
      <family val="2"/>
      <charset val="163"/>
    </font>
    <font>
      <b/>
      <sz val="16"/>
      <name val="Times New Roman"/>
      <family val="1"/>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2"/>
      <name val="VNTime"/>
      <family val="2"/>
    </font>
    <font>
      <sz val="11"/>
      <color indexed="17"/>
      <name val="Calibri"/>
      <family val="2"/>
      <charset val="163"/>
    </font>
    <font>
      <sz val="8"/>
      <name val="Arial"/>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b/>
      <i/>
      <sz val="16"/>
      <name val="Helv"/>
      <family val="2"/>
    </font>
    <font>
      <b/>
      <i/>
      <sz val="16"/>
      <name val="Helv"/>
    </font>
    <font>
      <sz val="11"/>
      <color theme="1"/>
      <name val="Calibri"/>
      <family val="2"/>
    </font>
    <font>
      <sz val="11"/>
      <color theme="1"/>
      <name val="Arial"/>
      <family val="2"/>
    </font>
    <font>
      <sz val="9"/>
      <color theme="1"/>
      <name val="Times New Roman"/>
      <family val="2"/>
      <charset val="163"/>
    </font>
    <font>
      <b/>
      <sz val="10"/>
      <name val="Tahoma"/>
      <family val="2"/>
    </font>
    <font>
      <sz val="12"/>
      <color theme="1"/>
      <name val="Calibri"/>
      <family val="2"/>
      <scheme val="minor"/>
    </font>
    <font>
      <sz val="11"/>
      <color indexed="8"/>
      <name val="Helvetica Neue"/>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amily val="2"/>
    </font>
    <font>
      <sz val="11"/>
      <color indexed="32"/>
      <name val="VNI-Times"/>
    </font>
    <font>
      <b/>
      <sz val="8"/>
      <color indexed="8"/>
      <name val="Helv"/>
    </font>
    <font>
      <sz val="10"/>
      <name val="Symbol"/>
      <family val="1"/>
      <charset val="2"/>
    </font>
    <font>
      <sz val="13"/>
      <name val=".VnArial"/>
      <family val="2"/>
    </font>
    <font>
      <b/>
      <i/>
      <sz val="12"/>
      <color theme="1"/>
      <name val="Times New Roman"/>
      <family val="1"/>
    </font>
    <font>
      <b/>
      <sz val="9"/>
      <name val="Times New Roman"/>
      <family val="1"/>
    </font>
    <font>
      <sz val="12"/>
      <color rgb="FF000000"/>
      <name val="Times New Roman"/>
      <family val="1"/>
    </font>
    <font>
      <b/>
      <sz val="12"/>
      <color rgb="FF000000"/>
      <name val="Times New Roman"/>
      <family val="1"/>
    </font>
    <font>
      <sz val="10"/>
      <color rgb="FF000000"/>
      <name val="Times New Roman"/>
      <family val="1"/>
    </font>
    <font>
      <b/>
      <i/>
      <sz val="9"/>
      <name val="Times New Roman"/>
      <family val="1"/>
    </font>
    <font>
      <b/>
      <i/>
      <sz val="10"/>
      <name val="Times New Roman"/>
      <family val="1"/>
    </font>
    <font>
      <b/>
      <i/>
      <sz val="10"/>
      <color theme="1"/>
      <name val="Times New Roman"/>
      <family val="1"/>
    </font>
    <font>
      <b/>
      <i/>
      <sz val="10"/>
      <color rgb="FF000000"/>
      <name val="Times New Roman"/>
      <family val="1"/>
    </font>
  </fonts>
  <fills count="5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3"/>
        <bgColor indexed="64"/>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s>
  <borders count="5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thin">
        <color indexed="64"/>
      </top>
      <bottom/>
      <diagonal/>
    </border>
    <border>
      <left style="thin">
        <color indexed="64"/>
      </left>
      <right style="thin">
        <color indexed="64"/>
      </right>
      <top style="hair">
        <color indexed="6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double">
        <color indexed="64"/>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style="thin">
        <color indexed="64"/>
      </right>
      <top style="hair">
        <color indexed="64"/>
      </top>
      <bottom style="hair">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314">
    <xf numFmtId="0" fontId="0" fillId="0" borderId="0"/>
    <xf numFmtId="43" fontId="5" fillId="0" borderId="0" applyFont="0" applyFill="0" applyBorder="0" applyAlignment="0" applyProtection="0"/>
    <xf numFmtId="41" fontId="5" fillId="0" borderId="0" applyFont="0" applyFill="0" applyBorder="0" applyAlignment="0" applyProtection="0"/>
    <xf numFmtId="41" fontId="17" fillId="0" borderId="0" applyFont="0" applyFill="0" applyBorder="0" applyAlignment="0" applyProtection="0"/>
    <xf numFmtId="43" fontId="7"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176" fontId="7" fillId="0" borderId="0" applyFont="0" applyFill="0" applyBorder="0" applyAlignment="0" applyProtection="0"/>
    <xf numFmtId="0" fontId="7" fillId="0" borderId="0" applyFont="0" applyFill="0" applyBorder="0" applyAlignment="0" applyProtection="0"/>
    <xf numFmtId="43" fontId="7" fillId="0" borderId="0" applyFont="0" applyFill="0" applyBorder="0" applyAlignment="0" applyProtection="0"/>
    <xf numFmtId="2" fontId="7" fillId="0" borderId="0" applyFont="0" applyFill="0" applyBorder="0" applyAlignment="0" applyProtection="0"/>
    <xf numFmtId="0" fontId="8" fillId="0" borderId="1" applyNumberFormat="0" applyAlignment="0" applyProtection="0">
      <alignment horizontal="left" vertical="center"/>
    </xf>
    <xf numFmtId="0" fontId="8" fillId="0" borderId="2">
      <alignment horizontal="left" vertical="center"/>
    </xf>
    <xf numFmtId="0" fontId="9" fillId="0" borderId="0" applyNumberFormat="0" applyFont="0" applyFill="0" applyAlignment="0"/>
    <xf numFmtId="177" fontId="10" fillId="0" borderId="0"/>
    <xf numFmtId="0" fontId="7" fillId="0" borderId="0"/>
    <xf numFmtId="0" fontId="17" fillId="0" borderId="0"/>
    <xf numFmtId="0" fontId="23" fillId="0" borderId="0"/>
    <xf numFmtId="0" fontId="17" fillId="0" borderId="0"/>
    <xf numFmtId="0" fontId="7" fillId="0" borderId="0"/>
    <xf numFmtId="0" fontId="7" fillId="0" borderId="0"/>
    <xf numFmtId="0" fontId="6" fillId="0" borderId="0"/>
    <xf numFmtId="0" fontId="19" fillId="0" borderId="0"/>
    <xf numFmtId="0" fontId="5" fillId="0" borderId="0"/>
    <xf numFmtId="9" fontId="22"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7" fillId="0" borderId="0">
      <alignment vertical="center"/>
    </xf>
    <xf numFmtId="40" fontId="11" fillId="0" borderId="0" applyFont="0" applyFill="0" applyBorder="0" applyAlignment="0" applyProtection="0"/>
    <xf numFmtId="38"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2" fillId="0" borderId="0"/>
    <xf numFmtId="0" fontId="9" fillId="0" borderId="0"/>
    <xf numFmtId="171" fontId="13" fillId="0" borderId="0" applyFont="0" applyFill="0" applyBorder="0" applyAlignment="0" applyProtection="0"/>
    <xf numFmtId="173" fontId="13" fillId="0" borderId="0" applyFont="0" applyFill="0" applyBorder="0" applyAlignment="0" applyProtection="0"/>
    <xf numFmtId="170" fontId="13" fillId="0" borderId="0" applyFont="0" applyFill="0" applyBorder="0" applyAlignment="0" applyProtection="0"/>
    <xf numFmtId="6" fontId="15" fillId="0" borderId="0" applyFont="0" applyFill="0" applyBorder="0" applyAlignment="0" applyProtection="0"/>
    <xf numFmtId="172" fontId="13" fillId="0" borderId="0" applyFont="0" applyFill="0" applyBorder="0" applyAlignment="0" applyProtection="0"/>
    <xf numFmtId="0" fontId="28" fillId="0" borderId="0"/>
    <xf numFmtId="0" fontId="29" fillId="0" borderId="0"/>
    <xf numFmtId="0" fontId="6"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0" borderId="0"/>
    <xf numFmtId="9" fontId="20" fillId="0" borderId="0" applyFont="0" applyFill="0" applyBorder="0" applyAlignment="0" applyProtection="0"/>
    <xf numFmtId="0" fontId="30" fillId="0" borderId="0"/>
    <xf numFmtId="0" fontId="5" fillId="0" borderId="0"/>
    <xf numFmtId="0" fontId="7" fillId="0" borderId="0"/>
    <xf numFmtId="0" fontId="33" fillId="0" borderId="0"/>
    <xf numFmtId="43" fontId="33" fillId="0" borderId="0" applyFont="0" applyFill="0" applyBorder="0" applyAlignment="0" applyProtection="0"/>
    <xf numFmtId="167" fontId="29"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173" fontId="51"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48" fillId="0" borderId="0"/>
    <xf numFmtId="0" fontId="38" fillId="0" borderId="0"/>
    <xf numFmtId="0" fontId="5" fillId="0" borderId="0"/>
    <xf numFmtId="183" fontId="13" fillId="0" borderId="0" applyProtection="0"/>
    <xf numFmtId="182" fontId="57" fillId="0" borderId="0" applyFont="0" applyFill="0" applyBorder="0" applyAlignment="0" applyProtection="0"/>
    <xf numFmtId="0" fontId="4" fillId="0" borderId="0"/>
    <xf numFmtId="0" fontId="13" fillId="0" borderId="0"/>
    <xf numFmtId="0" fontId="5" fillId="0" borderId="0"/>
    <xf numFmtId="0" fontId="38" fillId="0" borderId="0"/>
    <xf numFmtId="0" fontId="58" fillId="0" borderId="0" applyProtection="0"/>
    <xf numFmtId="0" fontId="56" fillId="0" borderId="0"/>
    <xf numFmtId="0" fontId="29" fillId="0" borderId="0"/>
    <xf numFmtId="0" fontId="4" fillId="0" borderId="0"/>
    <xf numFmtId="0" fontId="20" fillId="0" borderId="0"/>
    <xf numFmtId="0" fontId="3" fillId="0" borderId="0"/>
    <xf numFmtId="43" fontId="3" fillId="0" borderId="0" applyFont="0" applyFill="0" applyBorder="0" applyAlignment="0" applyProtection="0"/>
    <xf numFmtId="43" fontId="4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67" fontId="3" fillId="0" borderId="0" applyFont="0" applyFill="0" applyBorder="0" applyAlignment="0" applyProtection="0"/>
    <xf numFmtId="173" fontId="51" fillId="0" borderId="0" applyFont="0" applyFill="0" applyBorder="0" applyAlignment="0" applyProtection="0"/>
    <xf numFmtId="167" fontId="3" fillId="0" borderId="0" applyFont="0" applyFill="0" applyBorder="0" applyAlignment="0" applyProtection="0"/>
    <xf numFmtId="43" fontId="51" fillId="0" borderId="0" applyFont="0" applyFill="0" applyBorder="0" applyAlignment="0" applyProtection="0"/>
    <xf numFmtId="43" fontId="85" fillId="0" borderId="0" applyFont="0" applyFill="0" applyBorder="0" applyAlignment="0" applyProtection="0"/>
    <xf numFmtId="167" fontId="4" fillId="0" borderId="0" applyFont="0" applyFill="0" applyBorder="0" applyAlignment="0" applyProtection="0"/>
    <xf numFmtId="167" fontId="8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9" fillId="0" borderId="0"/>
    <xf numFmtId="0" fontId="4" fillId="0" borderId="0"/>
    <xf numFmtId="0" fontId="7" fillId="0" borderId="0"/>
    <xf numFmtId="0" fontId="7" fillId="0" borderId="0"/>
    <xf numFmtId="0" fontId="51" fillId="0" borderId="0"/>
    <xf numFmtId="0" fontId="29" fillId="0" borderId="0"/>
    <xf numFmtId="0" fontId="7" fillId="0" borderId="0"/>
    <xf numFmtId="0" fontId="7" fillId="0" borderId="0"/>
    <xf numFmtId="0" fontId="7" fillId="0" borderId="0"/>
    <xf numFmtId="0" fontId="84" fillId="0" borderId="0"/>
    <xf numFmtId="0" fontId="86" fillId="0" borderId="0"/>
    <xf numFmtId="0" fontId="4" fillId="0" borderId="0"/>
    <xf numFmtId="0" fontId="4" fillId="0" borderId="0"/>
    <xf numFmtId="0" fontId="3" fillId="0" borderId="0"/>
    <xf numFmtId="0" fontId="3" fillId="0" borderId="0"/>
    <xf numFmtId="0" fontId="4" fillId="0" borderId="0"/>
    <xf numFmtId="9" fontId="5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4" fillId="0" borderId="0"/>
    <xf numFmtId="0" fontId="5" fillId="0" borderId="0"/>
    <xf numFmtId="0" fontId="1" fillId="0" borderId="0"/>
    <xf numFmtId="191" fontId="89"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Protection="0"/>
    <xf numFmtId="0" fontId="90" fillId="0" borderId="0"/>
    <xf numFmtId="3" fontId="91" fillId="0" borderId="4"/>
    <xf numFmtId="3" fontId="91" fillId="0" borderId="4"/>
    <xf numFmtId="168" fontId="92" fillId="0" borderId="24" applyFont="0" applyBorder="0"/>
    <xf numFmtId="168" fontId="13" fillId="0" borderId="0" applyProtection="0"/>
    <xf numFmtId="168" fontId="92" fillId="0" borderId="24" applyFont="0" applyBorder="0"/>
    <xf numFmtId="168" fontId="92" fillId="0" borderId="24" applyFont="0" applyBorder="0"/>
    <xf numFmtId="0" fontId="65" fillId="0" borderId="0"/>
    <xf numFmtId="192" fontId="5" fillId="0" borderId="0" applyFont="0" applyFill="0" applyBorder="0" applyAlignment="0" applyProtection="0"/>
    <xf numFmtId="0" fontId="93" fillId="0" borderId="0" applyFont="0" applyFill="0" applyBorder="0" applyAlignment="0" applyProtection="0"/>
    <xf numFmtId="193" fontId="5" fillId="0" borderId="0" applyFont="0" applyFill="0" applyBorder="0" applyAlignment="0" applyProtection="0"/>
    <xf numFmtId="194" fontId="94" fillId="0" borderId="0" applyFont="0" applyFill="0" applyBorder="0" applyAlignment="0" applyProtection="0"/>
    <xf numFmtId="195" fontId="94" fillId="0" borderId="0" applyFont="0" applyFill="0" applyBorder="0" applyAlignment="0" applyProtection="0"/>
    <xf numFmtId="195" fontId="94" fillId="0" borderId="0" applyFont="0" applyFill="0" applyBorder="0" applyAlignment="0" applyProtection="0"/>
    <xf numFmtId="195" fontId="94" fillId="0" borderId="0" applyFont="0" applyFill="0" applyBorder="0" applyAlignment="0" applyProtection="0"/>
    <xf numFmtId="195" fontId="94" fillId="0" borderId="0" applyFont="0" applyFill="0" applyBorder="0" applyAlignment="0" applyProtection="0"/>
    <xf numFmtId="195" fontId="94" fillId="0" borderId="0" applyFont="0" applyFill="0" applyBorder="0" applyAlignment="0" applyProtection="0"/>
    <xf numFmtId="195" fontId="94"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95" fillId="0" borderId="0" applyFont="0" applyFill="0" applyBorder="0" applyAlignment="0" applyProtection="0"/>
    <xf numFmtId="0" fontId="96" fillId="0" borderId="25"/>
    <xf numFmtId="196" fontId="65" fillId="0" borderId="0" applyFont="0" applyFill="0" applyBorder="0" applyAlignment="0" applyProtection="0"/>
    <xf numFmtId="171" fontId="97" fillId="0" borderId="0" applyFont="0" applyFill="0" applyBorder="0" applyAlignment="0" applyProtection="0"/>
    <xf numFmtId="173" fontId="97" fillId="0" borderId="0" applyFont="0" applyFill="0" applyBorder="0" applyAlignment="0" applyProtection="0"/>
    <xf numFmtId="197" fontId="15" fillId="0" borderId="0" applyFont="0" applyFill="0" applyBorder="0" applyAlignment="0" applyProtection="0"/>
    <xf numFmtId="0" fontId="98"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Protection="0"/>
    <xf numFmtId="0" fontId="99" fillId="0" borderId="0"/>
    <xf numFmtId="0" fontId="7" fillId="0" borderId="0" applyProtection="0"/>
    <xf numFmtId="0" fontId="100"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Protection="0"/>
    <xf numFmtId="0" fontId="8" fillId="0" borderId="0" applyNumberFormat="0" applyFill="0" applyBorder="0" applyProtection="0">
      <alignment vertical="center"/>
    </xf>
    <xf numFmtId="171" fontId="5" fillId="0" borderId="0" applyFont="0" applyFill="0" applyBorder="0" applyAlignment="0" applyProtection="0"/>
    <xf numFmtId="198" fontId="101" fillId="0" borderId="0" applyFont="0" applyFill="0" applyBorder="0" applyAlignment="0" applyProtection="0"/>
    <xf numFmtId="170" fontId="89" fillId="0" borderId="0" applyFont="0" applyFill="0" applyBorder="0" applyAlignment="0" applyProtection="0"/>
    <xf numFmtId="42" fontId="101"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99" fontId="5" fillId="0" borderId="0" applyFont="0" applyFill="0" applyBorder="0" applyAlignment="0" applyProtection="0"/>
    <xf numFmtId="42" fontId="101" fillId="0" borderId="0" applyFont="0" applyFill="0" applyBorder="0" applyAlignment="0" applyProtection="0"/>
    <xf numFmtId="198" fontId="101" fillId="0" borderId="0" applyFont="0" applyFill="0" applyBorder="0" applyAlignment="0" applyProtection="0"/>
    <xf numFmtId="42" fontId="101"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2" fillId="0" borderId="0"/>
    <xf numFmtId="42" fontId="101" fillId="0" borderId="0" applyFont="0" applyFill="0" applyBorder="0" applyAlignment="0" applyProtection="0"/>
    <xf numFmtId="198" fontId="101" fillId="0" borderId="0" applyFont="0" applyFill="0" applyBorder="0" applyAlignment="0" applyProtection="0"/>
    <xf numFmtId="0" fontId="102" fillId="0" borderId="0"/>
    <xf numFmtId="42" fontId="101" fillId="0" borderId="0" applyFont="0" applyFill="0" applyBorder="0" applyAlignment="0" applyProtection="0"/>
    <xf numFmtId="0" fontId="103" fillId="0" borderId="0">
      <alignment vertical="top"/>
    </xf>
    <xf numFmtId="0" fontId="104" fillId="0" borderId="0">
      <alignment vertical="top"/>
    </xf>
    <xf numFmtId="0" fontId="104" fillId="0" borderId="0">
      <alignment vertical="top"/>
    </xf>
    <xf numFmtId="0" fontId="65" fillId="0" borderId="0" applyNumberFormat="0" applyFill="0" applyBorder="0" applyAlignment="0" applyProtection="0"/>
    <xf numFmtId="200" fontId="89" fillId="0" borderId="0" applyFont="0" applyFill="0" applyBorder="0" applyAlignment="0" applyProtection="0"/>
    <xf numFmtId="0" fontId="65" fillId="0" borderId="0" applyNumberFormat="0" applyFill="0" applyBorder="0" applyAlignment="0" applyProtection="0"/>
    <xf numFmtId="42" fontId="101" fillId="0" borderId="0" applyFont="0" applyFill="0" applyBorder="0" applyAlignment="0" applyProtection="0"/>
    <xf numFmtId="0" fontId="102" fillId="0" borderId="0"/>
    <xf numFmtId="201" fontId="101" fillId="0" borderId="0" applyFont="0" applyFill="0" applyBorder="0" applyAlignment="0" applyProtection="0"/>
    <xf numFmtId="202" fontId="101" fillId="0" borderId="0" applyFont="0" applyFill="0" applyBorder="0" applyAlignment="0" applyProtection="0"/>
    <xf numFmtId="202" fontId="101" fillId="0" borderId="0" applyFont="0" applyFill="0" applyBorder="0" applyAlignment="0" applyProtection="0"/>
    <xf numFmtId="202" fontId="101" fillId="0" borderId="0" applyFont="0" applyFill="0" applyBorder="0" applyAlignment="0" applyProtection="0"/>
    <xf numFmtId="203" fontId="101"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42" fontId="101" fillId="0" borderId="0" applyFont="0" applyFill="0" applyBorder="0" applyAlignment="0" applyProtection="0"/>
    <xf numFmtId="0" fontId="102" fillId="0" borderId="0"/>
    <xf numFmtId="198" fontId="101" fillId="0" borderId="0" applyFont="0" applyFill="0" applyBorder="0" applyAlignment="0" applyProtection="0"/>
    <xf numFmtId="0" fontId="102"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2" fillId="0" borderId="0"/>
    <xf numFmtId="42" fontId="101" fillId="0" borderId="0" applyFont="0" applyFill="0" applyBorder="0" applyAlignment="0" applyProtection="0"/>
    <xf numFmtId="42" fontId="101"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2"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2" fillId="0" borderId="0"/>
    <xf numFmtId="42" fontId="101" fillId="0" borderId="0" applyFont="0" applyFill="0" applyBorder="0" applyAlignment="0" applyProtection="0"/>
    <xf numFmtId="0" fontId="102"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2" fillId="0" borderId="0"/>
    <xf numFmtId="0" fontId="102" fillId="0" borderId="0"/>
    <xf numFmtId="0" fontId="102" fillId="0" borderId="0"/>
    <xf numFmtId="203" fontId="101" fillId="0" borderId="0" applyFont="0" applyFill="0" applyBorder="0" applyAlignment="0" applyProtection="0"/>
    <xf numFmtId="201"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0" fontId="105" fillId="0" borderId="0" applyFont="0" applyFill="0" applyBorder="0" applyAlignment="0" applyProtection="0"/>
    <xf numFmtId="0" fontId="105" fillId="0" borderId="0" applyFont="0" applyFill="0" applyBorder="0" applyAlignment="0" applyProtection="0"/>
    <xf numFmtId="0" fontId="102"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42" fontId="101" fillId="0" borderId="0" applyFont="0" applyFill="0" applyBorder="0" applyAlignment="0" applyProtection="0"/>
    <xf numFmtId="0" fontId="102" fillId="0" borderId="0"/>
    <xf numFmtId="0" fontId="102" fillId="0" borderId="0"/>
    <xf numFmtId="198" fontId="101" fillId="0" borderId="0" applyFont="0" applyFill="0" applyBorder="0" applyAlignment="0" applyProtection="0"/>
    <xf numFmtId="0" fontId="102" fillId="0" borderId="0"/>
    <xf numFmtId="0" fontId="105" fillId="0" borderId="0"/>
    <xf numFmtId="0" fontId="102" fillId="0" borderId="0"/>
    <xf numFmtId="0" fontId="102" fillId="0" borderId="0"/>
    <xf numFmtId="170" fontId="89" fillId="0" borderId="0" applyFont="0" applyFill="0" applyBorder="0" applyAlignment="0" applyProtection="0"/>
    <xf numFmtId="42" fontId="101" fillId="0" borderId="0" applyFont="0" applyFill="0" applyBorder="0" applyAlignment="0" applyProtection="0"/>
    <xf numFmtId="201" fontId="101" fillId="0" borderId="0" applyFont="0" applyFill="0" applyBorder="0" applyAlignment="0" applyProtection="0"/>
    <xf numFmtId="42" fontId="101" fillId="0" borderId="0" applyFont="0" applyFill="0" applyBorder="0" applyAlignment="0" applyProtection="0"/>
    <xf numFmtId="170" fontId="89" fillId="0" borderId="0" applyFont="0" applyFill="0" applyBorder="0" applyAlignment="0" applyProtection="0"/>
    <xf numFmtId="204"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204"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91" fontId="89" fillId="0" borderId="0" applyFont="0" applyFill="0" applyBorder="0" applyAlignment="0" applyProtection="0"/>
    <xf numFmtId="173" fontId="89" fillId="0" borderId="0" applyFont="0" applyFill="0" applyBorder="0" applyAlignment="0" applyProtection="0"/>
    <xf numFmtId="192" fontId="101" fillId="0" borderId="0" applyFont="0" applyFill="0" applyBorder="0" applyAlignment="0" applyProtection="0"/>
    <xf numFmtId="205"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167" fontId="101" fillId="0" borderId="0" applyFont="0" applyFill="0" applyBorder="0" applyAlignment="0" applyProtection="0"/>
    <xf numFmtId="206"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07" fontId="101" fillId="0" borderId="0" applyFont="0" applyFill="0" applyBorder="0" applyAlignment="0" applyProtection="0"/>
    <xf numFmtId="167" fontId="101" fillId="0" borderId="0" applyFont="0" applyFill="0" applyBorder="0" applyAlignment="0" applyProtection="0"/>
    <xf numFmtId="208"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7" fontId="101" fillId="0" borderId="0" applyFont="0" applyFill="0" applyBorder="0" applyAlignment="0" applyProtection="0"/>
    <xf numFmtId="43" fontId="101" fillId="0" borderId="0" applyFont="0" applyFill="0" applyBorder="0" applyAlignment="0" applyProtection="0"/>
    <xf numFmtId="206"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73" fontId="101" fillId="0" borderId="0" applyFont="0" applyFill="0" applyBorder="0" applyAlignment="0" applyProtection="0"/>
    <xf numFmtId="167" fontId="101" fillId="0" borderId="0" applyFont="0" applyFill="0" applyBorder="0" applyAlignment="0" applyProtection="0"/>
    <xf numFmtId="192" fontId="101" fillId="0" borderId="0" applyFont="0" applyFill="0" applyBorder="0" applyAlignment="0" applyProtection="0"/>
    <xf numFmtId="0"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0"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209"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67"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9" fontId="101" fillId="0" borderId="0" applyFont="0" applyFill="0" applyBorder="0" applyAlignment="0" applyProtection="0"/>
    <xf numFmtId="167" fontId="101"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9" fontId="101" fillId="0" borderId="0" applyFont="0" applyFill="0" applyBorder="0" applyAlignment="0" applyProtection="0"/>
    <xf numFmtId="207" fontId="101" fillId="0" borderId="0" applyFont="0" applyFill="0" applyBorder="0" applyAlignment="0" applyProtection="0"/>
    <xf numFmtId="43"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10" fontId="101" fillId="0" borderId="0" applyFont="0" applyFill="0" applyBorder="0" applyAlignment="0" applyProtection="0"/>
    <xf numFmtId="211" fontId="101"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171" fontId="89" fillId="0" borderId="0" applyFont="0" applyFill="0" applyBorder="0" applyAlignment="0" applyProtection="0"/>
    <xf numFmtId="42" fontId="101" fillId="0" borderId="0" applyFont="0" applyFill="0" applyBorder="0" applyAlignment="0" applyProtection="0"/>
    <xf numFmtId="201" fontId="101" fillId="0" borderId="0" applyFont="0" applyFill="0" applyBorder="0" applyAlignment="0" applyProtection="0"/>
    <xf numFmtId="42" fontId="101" fillId="0" borderId="0" applyFont="0" applyFill="0" applyBorder="0" applyAlignment="0" applyProtection="0"/>
    <xf numFmtId="198"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200" fontId="89" fillId="0" borderId="0" applyFont="0" applyFill="0" applyBorder="0" applyAlignment="0" applyProtection="0"/>
    <xf numFmtId="200" fontId="89" fillId="0" borderId="0" applyFont="0" applyFill="0" applyBorder="0" applyAlignment="0" applyProtection="0"/>
    <xf numFmtId="201" fontId="101" fillId="0" borderId="0" applyFont="0" applyFill="0" applyBorder="0" applyAlignment="0" applyProtection="0"/>
    <xf numFmtId="202" fontId="101" fillId="0" borderId="0" applyFont="0" applyFill="0" applyBorder="0" applyAlignment="0" applyProtection="0"/>
    <xf numFmtId="202" fontId="101" fillId="0" borderId="0" applyFont="0" applyFill="0" applyBorder="0" applyAlignment="0" applyProtection="0"/>
    <xf numFmtId="202" fontId="101" fillId="0" borderId="0" applyFont="0" applyFill="0" applyBorder="0" applyAlignment="0" applyProtection="0"/>
    <xf numFmtId="198"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198" fontId="101" fillId="0" borderId="0" applyFont="0" applyFill="0" applyBorder="0" applyAlignment="0" applyProtection="0"/>
    <xf numFmtId="42" fontId="101" fillId="0" borderId="0" applyFont="0" applyFill="0" applyBorder="0" applyAlignment="0" applyProtection="0"/>
    <xf numFmtId="201"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200"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00" fontId="89" fillId="0" borderId="0" applyFont="0" applyFill="0" applyBorder="0" applyAlignment="0" applyProtection="0"/>
    <xf numFmtId="213" fontId="106" fillId="0" borderId="0" applyFont="0" applyFill="0" applyBorder="0" applyAlignment="0" applyProtection="0"/>
    <xf numFmtId="214"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00" fontId="101" fillId="0" borderId="0" applyFont="0" applyFill="0" applyBorder="0" applyAlignment="0" applyProtection="0"/>
    <xf numFmtId="215"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198" fontId="101" fillId="0" borderId="0" applyFont="0" applyFill="0" applyBorder="0" applyAlignment="0" applyProtection="0"/>
    <xf numFmtId="42" fontId="101" fillId="0" borderId="0" applyFont="0" applyFill="0" applyBorder="0" applyAlignment="0" applyProtection="0"/>
    <xf numFmtId="192" fontId="101" fillId="0" borderId="0" applyFont="0" applyFill="0" applyBorder="0" applyAlignment="0" applyProtection="0"/>
    <xf numFmtId="205"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167" fontId="101" fillId="0" borderId="0" applyFont="0" applyFill="0" applyBorder="0" applyAlignment="0" applyProtection="0"/>
    <xf numFmtId="206"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07" fontId="101" fillId="0" borderId="0" applyFont="0" applyFill="0" applyBorder="0" applyAlignment="0" applyProtection="0"/>
    <xf numFmtId="167" fontId="101" fillId="0" borderId="0" applyFont="0" applyFill="0" applyBorder="0" applyAlignment="0" applyProtection="0"/>
    <xf numFmtId="208"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7" fontId="101" fillId="0" borderId="0" applyFont="0" applyFill="0" applyBorder="0" applyAlignment="0" applyProtection="0"/>
    <xf numFmtId="43" fontId="101" fillId="0" borderId="0" applyFont="0" applyFill="0" applyBorder="0" applyAlignment="0" applyProtection="0"/>
    <xf numFmtId="206"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73" fontId="101" fillId="0" borderId="0" applyFont="0" applyFill="0" applyBorder="0" applyAlignment="0" applyProtection="0"/>
    <xf numFmtId="167" fontId="101" fillId="0" borderId="0" applyFont="0" applyFill="0" applyBorder="0" applyAlignment="0" applyProtection="0"/>
    <xf numFmtId="192" fontId="101" fillId="0" borderId="0" applyFont="0" applyFill="0" applyBorder="0" applyAlignment="0" applyProtection="0"/>
    <xf numFmtId="0"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0"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209"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67"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9" fontId="101" fillId="0" borderId="0" applyFont="0" applyFill="0" applyBorder="0" applyAlignment="0" applyProtection="0"/>
    <xf numFmtId="167" fontId="101"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9" fontId="101" fillId="0" borderId="0" applyFont="0" applyFill="0" applyBorder="0" applyAlignment="0" applyProtection="0"/>
    <xf numFmtId="207" fontId="101" fillId="0" borderId="0" applyFont="0" applyFill="0" applyBorder="0" applyAlignment="0" applyProtection="0"/>
    <xf numFmtId="43"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10" fontId="101" fillId="0" borderId="0" applyFont="0" applyFill="0" applyBorder="0" applyAlignment="0" applyProtection="0"/>
    <xf numFmtId="211" fontId="101" fillId="0" borderId="0" applyFont="0" applyFill="0" applyBorder="0" applyAlignment="0" applyProtection="0"/>
    <xf numFmtId="173" fontId="89"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199" fontId="101" fillId="0" borderId="0" applyFont="0" applyFill="0" applyBorder="0" applyAlignment="0" applyProtection="0"/>
    <xf numFmtId="216"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165" fontId="101" fillId="0" borderId="0" applyFont="0" applyFill="0" applyBorder="0" applyAlignment="0" applyProtection="0"/>
    <xf numFmtId="217" fontId="101" fillId="0" borderId="0" applyFont="0" applyFill="0" applyBorder="0" applyAlignment="0" applyProtection="0"/>
    <xf numFmtId="218" fontId="101" fillId="0" borderId="0" applyFont="0" applyFill="0" applyBorder="0" applyAlignment="0" applyProtection="0"/>
    <xf numFmtId="199" fontId="101" fillId="0" borderId="0" applyFont="0" applyFill="0" applyBorder="0" applyAlignment="0" applyProtection="0"/>
    <xf numFmtId="218" fontId="101" fillId="0" borderId="0" applyFont="0" applyFill="0" applyBorder="0" applyAlignment="0" applyProtection="0"/>
    <xf numFmtId="165" fontId="101" fillId="0" borderId="0" applyFont="0" applyFill="0" applyBorder="0" applyAlignment="0" applyProtection="0"/>
    <xf numFmtId="219"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220"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218" fontId="101" fillId="0" borderId="0" applyFont="0" applyFill="0" applyBorder="0" applyAlignment="0" applyProtection="0"/>
    <xf numFmtId="41" fontId="101" fillId="0" borderId="0" applyFont="0" applyFill="0" applyBorder="0" applyAlignment="0" applyProtection="0"/>
    <xf numFmtId="217" fontId="101" fillId="0" borderId="0" applyFont="0" applyFill="0" applyBorder="0" applyAlignment="0" applyProtection="0"/>
    <xf numFmtId="165" fontId="101" fillId="0" borderId="0" applyFont="0" applyFill="0" applyBorder="0" applyAlignment="0" applyProtection="0"/>
    <xf numFmtId="165" fontId="101" fillId="0" borderId="0" applyFont="0" applyFill="0" applyBorder="0" applyAlignment="0" applyProtection="0"/>
    <xf numFmtId="165" fontId="101" fillId="0" borderId="0" applyFont="0" applyFill="0" applyBorder="0" applyAlignment="0" applyProtection="0"/>
    <xf numFmtId="165" fontId="101" fillId="0" borderId="0" applyFont="0" applyFill="0" applyBorder="0" applyAlignment="0" applyProtection="0"/>
    <xf numFmtId="171" fontId="101" fillId="0" borderId="0" applyFont="0" applyFill="0" applyBorder="0" applyAlignment="0" applyProtection="0"/>
    <xf numFmtId="165" fontId="101" fillId="0" borderId="0" applyFont="0" applyFill="0" applyBorder="0" applyAlignment="0" applyProtection="0"/>
    <xf numFmtId="199" fontId="101" fillId="0" borderId="0" applyFont="0" applyFill="0" applyBorder="0" applyAlignment="0" applyProtection="0"/>
    <xf numFmtId="199" fontId="89"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219" fontId="101" fillId="0" borderId="0" applyFont="0" applyFill="0" applyBorder="0" applyAlignment="0" applyProtection="0"/>
    <xf numFmtId="199" fontId="89" fillId="0" borderId="0" applyFont="0" applyFill="0" applyBorder="0" applyAlignment="0" applyProtection="0"/>
    <xf numFmtId="199" fontId="101" fillId="0" borderId="0" applyFont="0" applyFill="0" applyBorder="0" applyAlignment="0" applyProtection="0"/>
    <xf numFmtId="221" fontId="101" fillId="0" borderId="0" applyFont="0" applyFill="0" applyBorder="0" applyAlignment="0" applyProtection="0"/>
    <xf numFmtId="199" fontId="101" fillId="0" borderId="0" applyFont="0" applyFill="0" applyBorder="0" applyAlignment="0" applyProtection="0"/>
    <xf numFmtId="220"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65"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220" fontId="101" fillId="0" borderId="0" applyFont="0" applyFill="0" applyBorder="0" applyAlignment="0" applyProtection="0"/>
    <xf numFmtId="165" fontId="101" fillId="0" borderId="0" applyFont="0" applyFill="0" applyBorder="0" applyAlignment="0" applyProtection="0"/>
    <xf numFmtId="220"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219" fontId="101" fillId="0" borderId="0" applyFont="0" applyFill="0" applyBorder="0" applyAlignment="0" applyProtection="0"/>
    <xf numFmtId="199"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220" fontId="101" fillId="0" borderId="0" applyFont="0" applyFill="0" applyBorder="0" applyAlignment="0" applyProtection="0"/>
    <xf numFmtId="218" fontId="101" fillId="0" borderId="0" applyFont="0" applyFill="0" applyBorder="0" applyAlignment="0" applyProtection="0"/>
    <xf numFmtId="41" fontId="101" fillId="0" borderId="0" applyFont="0" applyFill="0" applyBorder="0" applyAlignment="0" applyProtection="0"/>
    <xf numFmtId="218" fontId="101" fillId="0" borderId="0" applyFont="0" applyFill="0" applyBorder="0" applyAlignment="0" applyProtection="0"/>
    <xf numFmtId="199" fontId="101" fillId="0" borderId="0" applyFont="0" applyFill="0" applyBorder="0" applyAlignment="0" applyProtection="0"/>
    <xf numFmtId="218" fontId="101" fillId="0" borderId="0" applyFont="0" applyFill="0" applyBorder="0" applyAlignment="0" applyProtection="0"/>
    <xf numFmtId="199" fontId="101" fillId="0" borderId="0" applyFont="0" applyFill="0" applyBorder="0" applyAlignment="0" applyProtection="0"/>
    <xf numFmtId="222" fontId="101" fillId="0" borderId="0" applyFont="0" applyFill="0" applyBorder="0" applyAlignment="0" applyProtection="0"/>
    <xf numFmtId="223" fontId="101" fillId="0" borderId="0" applyFont="0" applyFill="0" applyBorder="0" applyAlignment="0" applyProtection="0"/>
    <xf numFmtId="220"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219" fontId="101" fillId="0" borderId="0" applyFont="0" applyFill="0" applyBorder="0" applyAlignment="0" applyProtection="0"/>
    <xf numFmtId="199" fontId="101" fillId="0" borderId="0" applyFont="0" applyFill="0" applyBorder="0" applyAlignment="0" applyProtection="0"/>
    <xf numFmtId="198"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200" fontId="89" fillId="0" borderId="0" applyFont="0" applyFill="0" applyBorder="0" applyAlignment="0" applyProtection="0"/>
    <xf numFmtId="200" fontId="89" fillId="0" borderId="0" applyFont="0" applyFill="0" applyBorder="0" applyAlignment="0" applyProtection="0"/>
    <xf numFmtId="201" fontId="101" fillId="0" borderId="0" applyFont="0" applyFill="0" applyBorder="0" applyAlignment="0" applyProtection="0"/>
    <xf numFmtId="202" fontId="101" fillId="0" borderId="0" applyFont="0" applyFill="0" applyBorder="0" applyAlignment="0" applyProtection="0"/>
    <xf numFmtId="202" fontId="101" fillId="0" borderId="0" applyFont="0" applyFill="0" applyBorder="0" applyAlignment="0" applyProtection="0"/>
    <xf numFmtId="202" fontId="101" fillId="0" borderId="0" applyFont="0" applyFill="0" applyBorder="0" applyAlignment="0" applyProtection="0"/>
    <xf numFmtId="198"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198" fontId="101" fillId="0" borderId="0" applyFont="0" applyFill="0" applyBorder="0" applyAlignment="0" applyProtection="0"/>
    <xf numFmtId="42" fontId="101" fillId="0" borderId="0" applyFont="0" applyFill="0" applyBorder="0" applyAlignment="0" applyProtection="0"/>
    <xf numFmtId="201"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200"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00" fontId="89" fillId="0" borderId="0" applyFont="0" applyFill="0" applyBorder="0" applyAlignment="0" applyProtection="0"/>
    <xf numFmtId="213" fontId="106" fillId="0" borderId="0" applyFont="0" applyFill="0" applyBorder="0" applyAlignment="0" applyProtection="0"/>
    <xf numFmtId="214"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00" fontId="101" fillId="0" borderId="0" applyFont="0" applyFill="0" applyBorder="0" applyAlignment="0" applyProtection="0"/>
    <xf numFmtId="215" fontId="101" fillId="0" borderId="0" applyFont="0" applyFill="0" applyBorder="0" applyAlignment="0" applyProtection="0"/>
    <xf numFmtId="171" fontId="89"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198" fontId="101" fillId="0" borderId="0" applyFont="0" applyFill="0" applyBorder="0" applyAlignment="0" applyProtection="0"/>
    <xf numFmtId="42" fontId="101" fillId="0" borderId="0" applyFont="0" applyFill="0" applyBorder="0" applyAlignment="0" applyProtection="0"/>
    <xf numFmtId="173" fontId="89" fillId="0" borderId="0" applyFont="0" applyFill="0" applyBorder="0" applyAlignment="0" applyProtection="0"/>
    <xf numFmtId="199" fontId="101" fillId="0" borderId="0" applyFont="0" applyFill="0" applyBorder="0" applyAlignment="0" applyProtection="0"/>
    <xf numFmtId="216"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165" fontId="101" fillId="0" borderId="0" applyFont="0" applyFill="0" applyBorder="0" applyAlignment="0" applyProtection="0"/>
    <xf numFmtId="217" fontId="101" fillId="0" borderId="0" applyFont="0" applyFill="0" applyBorder="0" applyAlignment="0" applyProtection="0"/>
    <xf numFmtId="218" fontId="101" fillId="0" borderId="0" applyFont="0" applyFill="0" applyBorder="0" applyAlignment="0" applyProtection="0"/>
    <xf numFmtId="199" fontId="101" fillId="0" borderId="0" applyFont="0" applyFill="0" applyBorder="0" applyAlignment="0" applyProtection="0"/>
    <xf numFmtId="218" fontId="101" fillId="0" borderId="0" applyFont="0" applyFill="0" applyBorder="0" applyAlignment="0" applyProtection="0"/>
    <xf numFmtId="165" fontId="101" fillId="0" borderId="0" applyFont="0" applyFill="0" applyBorder="0" applyAlignment="0" applyProtection="0"/>
    <xf numFmtId="219"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220"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218" fontId="101" fillId="0" borderId="0" applyFont="0" applyFill="0" applyBorder="0" applyAlignment="0" applyProtection="0"/>
    <xf numFmtId="41" fontId="101" fillId="0" borderId="0" applyFont="0" applyFill="0" applyBorder="0" applyAlignment="0" applyProtection="0"/>
    <xf numFmtId="217" fontId="101" fillId="0" borderId="0" applyFont="0" applyFill="0" applyBorder="0" applyAlignment="0" applyProtection="0"/>
    <xf numFmtId="165" fontId="101" fillId="0" borderId="0" applyFont="0" applyFill="0" applyBorder="0" applyAlignment="0" applyProtection="0"/>
    <xf numFmtId="165" fontId="101" fillId="0" borderId="0" applyFont="0" applyFill="0" applyBorder="0" applyAlignment="0" applyProtection="0"/>
    <xf numFmtId="165" fontId="101" fillId="0" borderId="0" applyFont="0" applyFill="0" applyBorder="0" applyAlignment="0" applyProtection="0"/>
    <xf numFmtId="165" fontId="101" fillId="0" borderId="0" applyFont="0" applyFill="0" applyBorder="0" applyAlignment="0" applyProtection="0"/>
    <xf numFmtId="171" fontId="101" fillId="0" borderId="0" applyFont="0" applyFill="0" applyBorder="0" applyAlignment="0" applyProtection="0"/>
    <xf numFmtId="165" fontId="101" fillId="0" borderId="0" applyFont="0" applyFill="0" applyBorder="0" applyAlignment="0" applyProtection="0"/>
    <xf numFmtId="199" fontId="101" fillId="0" borderId="0" applyFont="0" applyFill="0" applyBorder="0" applyAlignment="0" applyProtection="0"/>
    <xf numFmtId="199" fontId="89"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219" fontId="101" fillId="0" borderId="0" applyFont="0" applyFill="0" applyBorder="0" applyAlignment="0" applyProtection="0"/>
    <xf numFmtId="199" fontId="89" fillId="0" borderId="0" applyFont="0" applyFill="0" applyBorder="0" applyAlignment="0" applyProtection="0"/>
    <xf numFmtId="199" fontId="101" fillId="0" borderId="0" applyFont="0" applyFill="0" applyBorder="0" applyAlignment="0" applyProtection="0"/>
    <xf numFmtId="221" fontId="101" fillId="0" borderId="0" applyFont="0" applyFill="0" applyBorder="0" applyAlignment="0" applyProtection="0"/>
    <xf numFmtId="199" fontId="101" fillId="0" borderId="0" applyFont="0" applyFill="0" applyBorder="0" applyAlignment="0" applyProtection="0"/>
    <xf numFmtId="220"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65"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220" fontId="101" fillId="0" borderId="0" applyFont="0" applyFill="0" applyBorder="0" applyAlignment="0" applyProtection="0"/>
    <xf numFmtId="165" fontId="101" fillId="0" borderId="0" applyFont="0" applyFill="0" applyBorder="0" applyAlignment="0" applyProtection="0"/>
    <xf numFmtId="220"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219" fontId="101" fillId="0" borderId="0" applyFont="0" applyFill="0" applyBorder="0" applyAlignment="0" applyProtection="0"/>
    <xf numFmtId="199"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220" fontId="101" fillId="0" borderId="0" applyFont="0" applyFill="0" applyBorder="0" applyAlignment="0" applyProtection="0"/>
    <xf numFmtId="218" fontId="101" fillId="0" borderId="0" applyFont="0" applyFill="0" applyBorder="0" applyAlignment="0" applyProtection="0"/>
    <xf numFmtId="41" fontId="101" fillId="0" borderId="0" applyFont="0" applyFill="0" applyBorder="0" applyAlignment="0" applyProtection="0"/>
    <xf numFmtId="218" fontId="101" fillId="0" borderId="0" applyFont="0" applyFill="0" applyBorder="0" applyAlignment="0" applyProtection="0"/>
    <xf numFmtId="199" fontId="101" fillId="0" borderId="0" applyFont="0" applyFill="0" applyBorder="0" applyAlignment="0" applyProtection="0"/>
    <xf numFmtId="218" fontId="101" fillId="0" borderId="0" applyFont="0" applyFill="0" applyBorder="0" applyAlignment="0" applyProtection="0"/>
    <xf numFmtId="199" fontId="101" fillId="0" borderId="0" applyFont="0" applyFill="0" applyBorder="0" applyAlignment="0" applyProtection="0"/>
    <xf numFmtId="222" fontId="101" fillId="0" borderId="0" applyFont="0" applyFill="0" applyBorder="0" applyAlignment="0" applyProtection="0"/>
    <xf numFmtId="223" fontId="101" fillId="0" borderId="0" applyFont="0" applyFill="0" applyBorder="0" applyAlignment="0" applyProtection="0"/>
    <xf numFmtId="220"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219" fontId="101" fillId="0" borderId="0" applyFont="0" applyFill="0" applyBorder="0" applyAlignment="0" applyProtection="0"/>
    <xf numFmtId="199" fontId="101" fillId="0" borderId="0" applyFont="0" applyFill="0" applyBorder="0" applyAlignment="0" applyProtection="0"/>
    <xf numFmtId="192" fontId="101" fillId="0" borderId="0" applyFont="0" applyFill="0" applyBorder="0" applyAlignment="0" applyProtection="0"/>
    <xf numFmtId="205"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167" fontId="101" fillId="0" borderId="0" applyFont="0" applyFill="0" applyBorder="0" applyAlignment="0" applyProtection="0"/>
    <xf numFmtId="206"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07" fontId="101" fillId="0" borderId="0" applyFont="0" applyFill="0" applyBorder="0" applyAlignment="0" applyProtection="0"/>
    <xf numFmtId="167" fontId="101" fillId="0" borderId="0" applyFont="0" applyFill="0" applyBorder="0" applyAlignment="0" applyProtection="0"/>
    <xf numFmtId="208"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7" fontId="101" fillId="0" borderId="0" applyFont="0" applyFill="0" applyBorder="0" applyAlignment="0" applyProtection="0"/>
    <xf numFmtId="43" fontId="101" fillId="0" borderId="0" applyFont="0" applyFill="0" applyBorder="0" applyAlignment="0" applyProtection="0"/>
    <xf numFmtId="206"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73" fontId="101" fillId="0" borderId="0" applyFont="0" applyFill="0" applyBorder="0" applyAlignment="0" applyProtection="0"/>
    <xf numFmtId="167" fontId="101" fillId="0" borderId="0" applyFont="0" applyFill="0" applyBorder="0" applyAlignment="0" applyProtection="0"/>
    <xf numFmtId="192" fontId="101" fillId="0" borderId="0" applyFont="0" applyFill="0" applyBorder="0" applyAlignment="0" applyProtection="0"/>
    <xf numFmtId="0"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0"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209"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67"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9" fontId="101" fillId="0" borderId="0" applyFont="0" applyFill="0" applyBorder="0" applyAlignment="0" applyProtection="0"/>
    <xf numFmtId="167" fontId="101"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9" fontId="101" fillId="0" borderId="0" applyFont="0" applyFill="0" applyBorder="0" applyAlignment="0" applyProtection="0"/>
    <xf numFmtId="207" fontId="101" fillId="0" borderId="0" applyFont="0" applyFill="0" applyBorder="0" applyAlignment="0" applyProtection="0"/>
    <xf numFmtId="43"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10" fontId="101" fillId="0" borderId="0" applyFont="0" applyFill="0" applyBorder="0" applyAlignment="0" applyProtection="0"/>
    <xf numFmtId="211" fontId="101"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171" fontId="89" fillId="0" borderId="0" applyFont="0" applyFill="0" applyBorder="0" applyAlignment="0" applyProtection="0"/>
    <xf numFmtId="170" fontId="89" fillId="0" borderId="0" applyFont="0" applyFill="0" applyBorder="0" applyAlignment="0" applyProtection="0"/>
    <xf numFmtId="204"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204"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91" fontId="89" fillId="0" borderId="0" applyFont="0" applyFill="0" applyBorder="0" applyAlignment="0" applyProtection="0"/>
    <xf numFmtId="42" fontId="101" fillId="0" borderId="0" applyFont="0" applyFill="0" applyBorder="0" applyAlignment="0" applyProtection="0"/>
    <xf numFmtId="201"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203" fontId="101" fillId="0" borderId="0" applyFont="0" applyFill="0" applyBorder="0" applyAlignment="0" applyProtection="0"/>
    <xf numFmtId="200"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00" fontId="89" fillId="0" borderId="0" applyFont="0" applyFill="0" applyBorder="0" applyAlignment="0" applyProtection="0"/>
    <xf numFmtId="213" fontId="106" fillId="0" borderId="0" applyFont="0" applyFill="0" applyBorder="0" applyAlignment="0" applyProtection="0"/>
    <xf numFmtId="214"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00" fontId="101" fillId="0" borderId="0" applyFont="0" applyFill="0" applyBorder="0" applyAlignment="0" applyProtection="0"/>
    <xf numFmtId="0" fontId="102"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2" fillId="0" borderId="0"/>
    <xf numFmtId="0" fontId="102" fillId="0" borderId="0"/>
    <xf numFmtId="201"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0" fontId="102" fillId="0" borderId="0"/>
    <xf numFmtId="215"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171" fontId="89" fillId="0" borderId="0" applyFont="0" applyFill="0" applyBorder="0" applyAlignment="0" applyProtection="0"/>
    <xf numFmtId="199" fontId="101" fillId="0" borderId="0" applyFont="0" applyFill="0" applyBorder="0" applyAlignment="0" applyProtection="0"/>
    <xf numFmtId="216"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165" fontId="101" fillId="0" borderId="0" applyFont="0" applyFill="0" applyBorder="0" applyAlignment="0" applyProtection="0"/>
    <xf numFmtId="217" fontId="101" fillId="0" borderId="0" applyFont="0" applyFill="0" applyBorder="0" applyAlignment="0" applyProtection="0"/>
    <xf numFmtId="218" fontId="101" fillId="0" borderId="0" applyFont="0" applyFill="0" applyBorder="0" applyAlignment="0" applyProtection="0"/>
    <xf numFmtId="199" fontId="101" fillId="0" borderId="0" applyFont="0" applyFill="0" applyBorder="0" applyAlignment="0" applyProtection="0"/>
    <xf numFmtId="218" fontId="101" fillId="0" borderId="0" applyFont="0" applyFill="0" applyBorder="0" applyAlignment="0" applyProtection="0"/>
    <xf numFmtId="165" fontId="101" fillId="0" borderId="0" applyFont="0" applyFill="0" applyBorder="0" applyAlignment="0" applyProtection="0"/>
    <xf numFmtId="219"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220"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218" fontId="101" fillId="0" borderId="0" applyFont="0" applyFill="0" applyBorder="0" applyAlignment="0" applyProtection="0"/>
    <xf numFmtId="41" fontId="101" fillId="0" borderId="0" applyFont="0" applyFill="0" applyBorder="0" applyAlignment="0" applyProtection="0"/>
    <xf numFmtId="217" fontId="101" fillId="0" borderId="0" applyFont="0" applyFill="0" applyBorder="0" applyAlignment="0" applyProtection="0"/>
    <xf numFmtId="165" fontId="101" fillId="0" borderId="0" applyFont="0" applyFill="0" applyBorder="0" applyAlignment="0" applyProtection="0"/>
    <xf numFmtId="165" fontId="101" fillId="0" borderId="0" applyFont="0" applyFill="0" applyBorder="0" applyAlignment="0" applyProtection="0"/>
    <xf numFmtId="165" fontId="101" fillId="0" borderId="0" applyFont="0" applyFill="0" applyBorder="0" applyAlignment="0" applyProtection="0"/>
    <xf numFmtId="165" fontId="101" fillId="0" borderId="0" applyFont="0" applyFill="0" applyBorder="0" applyAlignment="0" applyProtection="0"/>
    <xf numFmtId="171" fontId="101" fillId="0" borderId="0" applyFont="0" applyFill="0" applyBorder="0" applyAlignment="0" applyProtection="0"/>
    <xf numFmtId="165" fontId="101" fillId="0" borderId="0" applyFont="0" applyFill="0" applyBorder="0" applyAlignment="0" applyProtection="0"/>
    <xf numFmtId="199" fontId="101" fillId="0" borderId="0" applyFont="0" applyFill="0" applyBorder="0" applyAlignment="0" applyProtection="0"/>
    <xf numFmtId="199" fontId="89"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219" fontId="101" fillId="0" borderId="0" applyFont="0" applyFill="0" applyBorder="0" applyAlignment="0" applyProtection="0"/>
    <xf numFmtId="199" fontId="89" fillId="0" borderId="0" applyFont="0" applyFill="0" applyBorder="0" applyAlignment="0" applyProtection="0"/>
    <xf numFmtId="199" fontId="101" fillId="0" borderId="0" applyFont="0" applyFill="0" applyBorder="0" applyAlignment="0" applyProtection="0"/>
    <xf numFmtId="221" fontId="101" fillId="0" borderId="0" applyFont="0" applyFill="0" applyBorder="0" applyAlignment="0" applyProtection="0"/>
    <xf numFmtId="199" fontId="101" fillId="0" borderId="0" applyFont="0" applyFill="0" applyBorder="0" applyAlignment="0" applyProtection="0"/>
    <xf numFmtId="220"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65"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220" fontId="101" fillId="0" borderId="0" applyFont="0" applyFill="0" applyBorder="0" applyAlignment="0" applyProtection="0"/>
    <xf numFmtId="165" fontId="101" fillId="0" borderId="0" applyFont="0" applyFill="0" applyBorder="0" applyAlignment="0" applyProtection="0"/>
    <xf numFmtId="220"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219" fontId="101" fillId="0" borderId="0" applyFont="0" applyFill="0" applyBorder="0" applyAlignment="0" applyProtection="0"/>
    <xf numFmtId="199"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220" fontId="101" fillId="0" borderId="0" applyFont="0" applyFill="0" applyBorder="0" applyAlignment="0" applyProtection="0"/>
    <xf numFmtId="218" fontId="101" fillId="0" borderId="0" applyFont="0" applyFill="0" applyBorder="0" applyAlignment="0" applyProtection="0"/>
    <xf numFmtId="41" fontId="101" fillId="0" borderId="0" applyFont="0" applyFill="0" applyBorder="0" applyAlignment="0" applyProtection="0"/>
    <xf numFmtId="218" fontId="101" fillId="0" borderId="0" applyFont="0" applyFill="0" applyBorder="0" applyAlignment="0" applyProtection="0"/>
    <xf numFmtId="199" fontId="101" fillId="0" borderId="0" applyFont="0" applyFill="0" applyBorder="0" applyAlignment="0" applyProtection="0"/>
    <xf numFmtId="218" fontId="101" fillId="0" borderId="0" applyFont="0" applyFill="0" applyBorder="0" applyAlignment="0" applyProtection="0"/>
    <xf numFmtId="199" fontId="101" fillId="0" borderId="0" applyFont="0" applyFill="0" applyBorder="0" applyAlignment="0" applyProtection="0"/>
    <xf numFmtId="222" fontId="101" fillId="0" borderId="0" applyFont="0" applyFill="0" applyBorder="0" applyAlignment="0" applyProtection="0"/>
    <xf numFmtId="223" fontId="101" fillId="0" borderId="0" applyFont="0" applyFill="0" applyBorder="0" applyAlignment="0" applyProtection="0"/>
    <xf numFmtId="220"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219" fontId="101" fillId="0" borderId="0" applyFont="0" applyFill="0" applyBorder="0" applyAlignment="0" applyProtection="0"/>
    <xf numFmtId="199" fontId="101" fillId="0" borderId="0" applyFont="0" applyFill="0" applyBorder="0" applyAlignment="0" applyProtection="0"/>
    <xf numFmtId="192" fontId="101" fillId="0" borderId="0" applyFont="0" applyFill="0" applyBorder="0" applyAlignment="0" applyProtection="0"/>
    <xf numFmtId="205"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167" fontId="101" fillId="0" borderId="0" applyFont="0" applyFill="0" applyBorder="0" applyAlignment="0" applyProtection="0"/>
    <xf numFmtId="206"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07" fontId="101" fillId="0" borderId="0" applyFont="0" applyFill="0" applyBorder="0" applyAlignment="0" applyProtection="0"/>
    <xf numFmtId="167" fontId="101" fillId="0" borderId="0" applyFont="0" applyFill="0" applyBorder="0" applyAlignment="0" applyProtection="0"/>
    <xf numFmtId="208"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7" fontId="101" fillId="0" borderId="0" applyFont="0" applyFill="0" applyBorder="0" applyAlignment="0" applyProtection="0"/>
    <xf numFmtId="43" fontId="101" fillId="0" borderId="0" applyFont="0" applyFill="0" applyBorder="0" applyAlignment="0" applyProtection="0"/>
    <xf numFmtId="206"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73" fontId="101" fillId="0" borderId="0" applyFont="0" applyFill="0" applyBorder="0" applyAlignment="0" applyProtection="0"/>
    <xf numFmtId="167" fontId="101" fillId="0" borderId="0" applyFont="0" applyFill="0" applyBorder="0" applyAlignment="0" applyProtection="0"/>
    <xf numFmtId="192" fontId="101" fillId="0" borderId="0" applyFont="0" applyFill="0" applyBorder="0" applyAlignment="0" applyProtection="0"/>
    <xf numFmtId="0"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173"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0"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209"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92" fontId="101" fillId="0" borderId="0" applyFont="0" applyFill="0" applyBorder="0" applyAlignment="0" applyProtection="0"/>
    <xf numFmtId="167"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173"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9" fontId="101" fillId="0" borderId="0" applyFont="0" applyFill="0" applyBorder="0" applyAlignment="0" applyProtection="0"/>
    <xf numFmtId="167" fontId="101"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192"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43" fontId="101" fillId="0" borderId="0" applyFont="0" applyFill="0" applyBorder="0" applyAlignment="0" applyProtection="0"/>
    <xf numFmtId="173" fontId="101" fillId="0" borderId="0" applyFont="0" applyFill="0" applyBorder="0" applyAlignment="0" applyProtection="0"/>
    <xf numFmtId="209" fontId="101" fillId="0" borderId="0" applyFont="0" applyFill="0" applyBorder="0" applyAlignment="0" applyProtection="0"/>
    <xf numFmtId="207" fontId="101" fillId="0" borderId="0" applyFont="0" applyFill="0" applyBorder="0" applyAlignment="0" applyProtection="0"/>
    <xf numFmtId="43"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07" fontId="101" fillId="0" borderId="0" applyFont="0" applyFill="0" applyBorder="0" applyAlignment="0" applyProtection="0"/>
    <xf numFmtId="192" fontId="101" fillId="0" borderId="0" applyFont="0" applyFill="0" applyBorder="0" applyAlignment="0" applyProtection="0"/>
    <xf numFmtId="210" fontId="101" fillId="0" borderId="0" applyFont="0" applyFill="0" applyBorder="0" applyAlignment="0" applyProtection="0"/>
    <xf numFmtId="211" fontId="101" fillId="0" borderId="0" applyFont="0" applyFill="0" applyBorder="0" applyAlignment="0" applyProtection="0"/>
    <xf numFmtId="209"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208" fontId="101" fillId="0" borderId="0" applyFont="0" applyFill="0" applyBorder="0" applyAlignment="0" applyProtection="0"/>
    <xf numFmtId="192" fontId="101" fillId="0" borderId="0" applyFont="0" applyFill="0" applyBorder="0" applyAlignment="0" applyProtection="0"/>
    <xf numFmtId="170" fontId="89" fillId="0" borderId="0" applyFont="0" applyFill="0" applyBorder="0" applyAlignment="0" applyProtection="0"/>
    <xf numFmtId="204"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204"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70" fontId="89" fillId="0" borderId="0" applyFont="0" applyFill="0" applyBorder="0" applyAlignment="0" applyProtection="0"/>
    <xf numFmtId="191" fontId="89" fillId="0" borderId="0" applyFont="0" applyFill="0" applyBorder="0" applyAlignment="0" applyProtection="0"/>
    <xf numFmtId="173" fontId="89" fillId="0" borderId="0" applyFont="0" applyFill="0" applyBorder="0" applyAlignment="0" applyProtection="0"/>
    <xf numFmtId="0" fontId="102" fillId="0" borderId="0"/>
    <xf numFmtId="203" fontId="101" fillId="0" borderId="0" applyFont="0" applyFill="0" applyBorder="0" applyAlignment="0" applyProtection="0"/>
    <xf numFmtId="42" fontId="101"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42" fontId="101" fillId="0" borderId="0" applyFont="0" applyFill="0" applyBorder="0" applyAlignment="0" applyProtection="0"/>
    <xf numFmtId="0" fontId="104" fillId="0" borderId="0">
      <alignment vertical="top"/>
    </xf>
    <xf numFmtId="0" fontId="104" fillId="0" borderId="0">
      <alignment vertical="top"/>
    </xf>
    <xf numFmtId="0" fontId="103" fillId="0" borderId="0">
      <alignment vertical="top"/>
    </xf>
    <xf numFmtId="0" fontId="103" fillId="0" borderId="0">
      <alignment vertical="top"/>
    </xf>
    <xf numFmtId="0" fontId="103" fillId="0" borderId="0">
      <alignment vertical="top"/>
    </xf>
    <xf numFmtId="0" fontId="7" fillId="0" borderId="0"/>
    <xf numFmtId="0" fontId="104" fillId="0" borderId="0">
      <alignment vertical="top"/>
    </xf>
    <xf numFmtId="0" fontId="104" fillId="0" borderId="0">
      <alignment vertical="top"/>
    </xf>
    <xf numFmtId="0" fontId="103" fillId="0" borderId="0">
      <alignment vertical="top"/>
    </xf>
    <xf numFmtId="0" fontId="103" fillId="0" borderId="0">
      <alignment vertical="top"/>
    </xf>
    <xf numFmtId="0" fontId="103" fillId="0" borderId="0">
      <alignment vertical="top"/>
    </xf>
    <xf numFmtId="0" fontId="104" fillId="0" borderId="0">
      <alignment vertical="top"/>
    </xf>
    <xf numFmtId="0" fontId="104" fillId="0" borderId="0">
      <alignment vertical="top"/>
    </xf>
    <xf numFmtId="0" fontId="104" fillId="0" borderId="0">
      <alignment vertical="top"/>
    </xf>
    <xf numFmtId="0" fontId="104" fillId="0" borderId="0">
      <alignment vertical="top"/>
    </xf>
    <xf numFmtId="0" fontId="103" fillId="0" borderId="0">
      <alignment vertical="top"/>
    </xf>
    <xf numFmtId="0" fontId="103" fillId="0" borderId="0">
      <alignment vertical="top"/>
    </xf>
    <xf numFmtId="0" fontId="103" fillId="0" borderId="0">
      <alignment vertical="top"/>
    </xf>
    <xf numFmtId="0" fontId="104" fillId="0" borderId="0">
      <alignment vertical="top"/>
    </xf>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91" fontId="13" fillId="0" borderId="0" applyProtection="0"/>
    <xf numFmtId="170" fontId="13" fillId="0" borderId="0" applyProtection="0"/>
    <xf numFmtId="170" fontId="13" fillId="0" borderId="0" applyProtection="0"/>
    <xf numFmtId="0" fontId="90" fillId="0" borderId="0" applyProtection="0"/>
    <xf numFmtId="191" fontId="13" fillId="0" borderId="0" applyProtection="0"/>
    <xf numFmtId="170" fontId="13" fillId="0" borderId="0" applyProtection="0"/>
    <xf numFmtId="170" fontId="13" fillId="0" borderId="0" applyProtection="0"/>
    <xf numFmtId="0" fontId="90" fillId="0" borderId="0" applyProtection="0"/>
    <xf numFmtId="203" fontId="101"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2" fillId="0" borderId="0"/>
    <xf numFmtId="198" fontId="101" fillId="0" borderId="0" applyFont="0" applyFill="0" applyBorder="0" applyAlignment="0" applyProtection="0"/>
    <xf numFmtId="0" fontId="102" fillId="0" borderId="0"/>
    <xf numFmtId="42" fontId="101" fillId="0" borderId="0" applyFont="0" applyFill="0" applyBorder="0" applyAlignment="0" applyProtection="0"/>
    <xf numFmtId="224" fontId="107" fillId="0" borderId="0" applyFont="0" applyFill="0" applyBorder="0" applyAlignment="0" applyProtection="0"/>
    <xf numFmtId="0" fontId="7" fillId="0" borderId="0"/>
    <xf numFmtId="175" fontId="108" fillId="0" borderId="0" applyFont="0" applyFill="0" applyBorder="0" applyAlignment="0" applyProtection="0"/>
    <xf numFmtId="174" fontId="108" fillId="0" borderId="0" applyFont="0" applyFill="0" applyBorder="0" applyAlignment="0" applyProtection="0"/>
    <xf numFmtId="0" fontId="9" fillId="0" borderId="0"/>
    <xf numFmtId="0" fontId="109" fillId="0" borderId="0"/>
    <xf numFmtId="0" fontId="109" fillId="0" borderId="0"/>
    <xf numFmtId="0" fontId="109" fillId="0" borderId="0"/>
    <xf numFmtId="0" fontId="54" fillId="0" borderId="0"/>
    <xf numFmtId="1" fontId="110" fillId="0" borderId="4" applyBorder="0" applyAlignment="0">
      <alignment horizontal="center"/>
    </xf>
    <xf numFmtId="1" fontId="110" fillId="0" borderId="4" applyBorder="0" applyAlignment="0">
      <alignment horizontal="center"/>
    </xf>
    <xf numFmtId="0" fontId="111" fillId="0" borderId="0"/>
    <xf numFmtId="0" fontId="111" fillId="0" borderId="0"/>
    <xf numFmtId="0" fontId="7" fillId="0" borderId="0"/>
    <xf numFmtId="0" fontId="112" fillId="0" borderId="0"/>
    <xf numFmtId="0" fontId="7" fillId="0" borderId="0"/>
    <xf numFmtId="0" fontId="113" fillId="0" borderId="0"/>
    <xf numFmtId="0" fontId="111" fillId="0" borderId="0" applyProtection="0"/>
    <xf numFmtId="3" fontId="91" fillId="0" borderId="4"/>
    <xf numFmtId="3" fontId="91" fillId="0" borderId="4"/>
    <xf numFmtId="3" fontId="91" fillId="0" borderId="4"/>
    <xf numFmtId="3" fontId="91" fillId="0" borderId="4"/>
    <xf numFmtId="224" fontId="107" fillId="0" borderId="0" applyFont="0" applyFill="0" applyBorder="0" applyAlignment="0" applyProtection="0"/>
    <xf numFmtId="0" fontId="114" fillId="7" borderId="0"/>
    <xf numFmtId="0" fontId="114" fillId="7" borderId="0"/>
    <xf numFmtId="0" fontId="114" fillId="7" borderId="0"/>
    <xf numFmtId="224" fontId="107" fillId="0" borderId="0" applyFont="0" applyFill="0" applyBorder="0" applyAlignment="0" applyProtection="0"/>
    <xf numFmtId="0" fontId="114"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224" fontId="107" fillId="0" borderId="0" applyFont="0" applyFill="0" applyBorder="0" applyAlignment="0" applyProtection="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115" fillId="0" borderId="0" applyFont="0" applyFill="0" applyBorder="0" applyAlignment="0">
      <alignment horizontal="left"/>
    </xf>
    <xf numFmtId="0" fontId="114" fillId="7" borderId="0"/>
    <xf numFmtId="0" fontId="115" fillId="0" borderId="0" applyFont="0" applyFill="0" applyBorder="0" applyAlignment="0">
      <alignment horizontal="left"/>
    </xf>
    <xf numFmtId="0" fontId="67" fillId="7" borderId="0"/>
    <xf numFmtId="0" fontId="67" fillId="7" borderId="0"/>
    <xf numFmtId="0" fontId="67" fillId="7" borderId="0"/>
    <xf numFmtId="0" fontId="67" fillId="7" borderId="0"/>
    <xf numFmtId="0" fontId="67" fillId="7" borderId="0"/>
    <xf numFmtId="0" fontId="67" fillId="7" borderId="0"/>
    <xf numFmtId="224" fontId="107" fillId="0" borderId="0" applyFont="0" applyFill="0" applyBorder="0" applyAlignment="0" applyProtection="0"/>
    <xf numFmtId="0" fontId="114" fillId="7" borderId="0"/>
    <xf numFmtId="0" fontId="114" fillId="7" borderId="0"/>
    <xf numFmtId="0" fontId="116" fillId="0" borderId="4" applyNumberFormat="0" applyFont="0" applyBorder="0">
      <alignment horizontal="left" indent="2"/>
    </xf>
    <xf numFmtId="0" fontId="116" fillId="0" borderId="4" applyNumberFormat="0" applyFont="0" applyBorder="0">
      <alignment horizontal="left" indent="2"/>
    </xf>
    <xf numFmtId="0" fontId="115" fillId="0" borderId="0" applyFont="0" applyFill="0" applyBorder="0" applyAlignment="0">
      <alignment horizontal="left"/>
    </xf>
    <xf numFmtId="0" fontId="115" fillId="0" borderId="0" applyFont="0" applyFill="0" applyBorder="0" applyAlignment="0">
      <alignment horizontal="left"/>
    </xf>
    <xf numFmtId="0" fontId="117" fillId="0" borderId="0"/>
    <xf numFmtId="0" fontId="118" fillId="8" borderId="26" applyFont="0" applyFill="0" applyAlignment="0">
      <alignment vertical="center" wrapText="1"/>
    </xf>
    <xf numFmtId="9" fontId="119" fillId="0" borderId="0" applyBorder="0" applyAlignment="0" applyProtection="0"/>
    <xf numFmtId="0" fontId="120" fillId="7" borderId="0"/>
    <xf numFmtId="0" fontId="120"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120" fillId="7" borderId="0"/>
    <xf numFmtId="0" fontId="120" fillId="7" borderId="0"/>
    <xf numFmtId="0" fontId="116" fillId="0" borderId="4" applyNumberFormat="0" applyFont="0" applyBorder="0" applyAlignment="0">
      <alignment horizontal="center"/>
    </xf>
    <xf numFmtId="0" fontId="116" fillId="0" borderId="4" applyNumberFormat="0" applyFont="0" applyBorder="0" applyAlignment="0">
      <alignment horizontal="center"/>
    </xf>
    <xf numFmtId="0" fontId="5" fillId="0" borderId="0"/>
    <xf numFmtId="0" fontId="121" fillId="9" borderId="0" applyNumberFormat="0" applyBorder="0" applyAlignment="0" applyProtection="0"/>
    <xf numFmtId="0" fontId="121" fillId="10" borderId="0" applyNumberFormat="0" applyBorder="0" applyAlignment="0" applyProtection="0"/>
    <xf numFmtId="0" fontId="121" fillId="11" borderId="0" applyNumberFormat="0" applyBorder="0" applyAlignment="0" applyProtection="0"/>
    <xf numFmtId="0" fontId="121" fillId="12" borderId="0" applyNumberFormat="0" applyBorder="0" applyAlignment="0" applyProtection="0"/>
    <xf numFmtId="0" fontId="121" fillId="13" borderId="0" applyNumberFormat="0" applyBorder="0" applyAlignment="0" applyProtection="0"/>
    <xf numFmtId="0" fontId="121" fillId="14" borderId="0" applyNumberFormat="0" applyBorder="0" applyAlignment="0" applyProtection="0"/>
    <xf numFmtId="0" fontId="112" fillId="0" borderId="0"/>
    <xf numFmtId="0" fontId="122" fillId="7" borderId="0"/>
    <xf numFmtId="0" fontId="122"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122" fillId="7" borderId="0"/>
    <xf numFmtId="0" fontId="123" fillId="0" borderId="0">
      <alignment wrapText="1"/>
    </xf>
    <xf numFmtId="0" fontId="123"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67" fillId="0" borderId="0">
      <alignment wrapText="1"/>
    </xf>
    <xf numFmtId="0" fontId="123" fillId="0" borderId="0">
      <alignment wrapText="1"/>
    </xf>
    <xf numFmtId="0" fontId="121" fillId="15" borderId="0" applyNumberFormat="0" applyBorder="0" applyAlignment="0" applyProtection="0"/>
    <xf numFmtId="0" fontId="121" fillId="16" borderId="0" applyNumberFormat="0" applyBorder="0" applyAlignment="0" applyProtection="0"/>
    <xf numFmtId="0" fontId="121" fillId="17" borderId="0" applyNumberFormat="0" applyBorder="0" applyAlignment="0" applyProtection="0"/>
    <xf numFmtId="0" fontId="121" fillId="12" borderId="0" applyNumberFormat="0" applyBorder="0" applyAlignment="0" applyProtection="0"/>
    <xf numFmtId="0" fontId="121" fillId="15" borderId="0" applyNumberFormat="0" applyBorder="0" applyAlignment="0" applyProtection="0"/>
    <xf numFmtId="0" fontId="121" fillId="18" borderId="0" applyNumberFormat="0" applyBorder="0" applyAlignment="0" applyProtection="0"/>
    <xf numFmtId="168" fontId="124" fillId="0" borderId="8" applyNumberFormat="0" applyFont="0" applyBorder="0" applyAlignment="0">
      <alignment horizontal="center" vertical="center"/>
    </xf>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5" fillId="19" borderId="0" applyNumberFormat="0" applyBorder="0" applyAlignment="0" applyProtection="0"/>
    <xf numFmtId="0" fontId="125" fillId="16" borderId="0" applyNumberFormat="0" applyBorder="0" applyAlignment="0" applyProtection="0"/>
    <xf numFmtId="0" fontId="125" fillId="17" borderId="0" applyNumberFormat="0" applyBorder="0" applyAlignment="0" applyProtection="0"/>
    <xf numFmtId="0" fontId="125" fillId="20" borderId="0" applyNumberFormat="0" applyBorder="0" applyAlignment="0" applyProtection="0"/>
    <xf numFmtId="0" fontId="125" fillId="21" borderId="0" applyNumberFormat="0" applyBorder="0" applyAlignment="0" applyProtection="0"/>
    <xf numFmtId="0" fontId="125" fillId="22" borderId="0" applyNumberFormat="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0" borderId="0" applyNumberFormat="0" applyBorder="0" applyAlignment="0" applyProtection="0"/>
    <xf numFmtId="0" fontId="125" fillId="21" borderId="0" applyNumberFormat="0" applyBorder="0" applyAlignment="0" applyProtection="0"/>
    <xf numFmtId="0" fontId="125" fillId="26" borderId="0" applyNumberFormat="0" applyBorder="0" applyAlignment="0" applyProtection="0"/>
    <xf numFmtId="225" fontId="126" fillId="0" borderId="0" applyFont="0" applyFill="0" applyBorder="0" applyAlignment="0" applyProtection="0"/>
    <xf numFmtId="0" fontId="127" fillId="0" borderId="0" applyFont="0" applyFill="0" applyBorder="0" applyAlignment="0" applyProtection="0"/>
    <xf numFmtId="226" fontId="128" fillId="0" borderId="0" applyFont="0" applyFill="0" applyBorder="0" applyAlignment="0" applyProtection="0"/>
    <xf numFmtId="219" fontId="126" fillId="0" borderId="0" applyFont="0" applyFill="0" applyBorder="0" applyAlignment="0" applyProtection="0"/>
    <xf numFmtId="0" fontId="127" fillId="0" borderId="0" applyFont="0" applyFill="0" applyBorder="0" applyAlignment="0" applyProtection="0"/>
    <xf numFmtId="227" fontId="126" fillId="0" borderId="0" applyFont="0" applyFill="0" applyBorder="0" applyAlignment="0" applyProtection="0"/>
    <xf numFmtId="0" fontId="129" fillId="0" borderId="0">
      <alignment horizontal="center" wrapText="1"/>
      <protection locked="0"/>
    </xf>
    <xf numFmtId="0" fontId="130" fillId="0" borderId="0">
      <alignment horizontal="center" wrapText="1"/>
      <protection locked="0"/>
    </xf>
    <xf numFmtId="0" fontId="131" fillId="0" borderId="0" applyNumberFormat="0" applyBorder="0" applyAlignment="0">
      <alignment horizontal="center"/>
    </xf>
    <xf numFmtId="217" fontId="132" fillId="0" borderId="0" applyFont="0" applyFill="0" applyBorder="0" applyAlignment="0" applyProtection="0"/>
    <xf numFmtId="0" fontId="127" fillId="0" borderId="0" applyFont="0" applyFill="0" applyBorder="0" applyAlignment="0" applyProtection="0"/>
    <xf numFmtId="228" fontId="101" fillId="0" borderId="0" applyFont="0" applyFill="0" applyBorder="0" applyAlignment="0" applyProtection="0"/>
    <xf numFmtId="206" fontId="132" fillId="0" borderId="0" applyFont="0" applyFill="0" applyBorder="0" applyAlignment="0" applyProtection="0"/>
    <xf numFmtId="0" fontId="127" fillId="0" borderId="0" applyFont="0" applyFill="0" applyBorder="0" applyAlignment="0" applyProtection="0"/>
    <xf numFmtId="229" fontId="101" fillId="0" borderId="0" applyFont="0" applyFill="0" applyBorder="0" applyAlignment="0" applyProtection="0"/>
    <xf numFmtId="170" fontId="89" fillId="0" borderId="0" applyFont="0" applyFill="0" applyBorder="0" applyAlignment="0" applyProtection="0"/>
    <xf numFmtId="204" fontId="89" fillId="0" borderId="0" applyFont="0" applyFill="0" applyBorder="0" applyAlignment="0" applyProtection="0"/>
    <xf numFmtId="0" fontId="133" fillId="10" borderId="0" applyNumberFormat="0" applyBorder="0" applyAlignment="0" applyProtection="0"/>
    <xf numFmtId="0" fontId="134" fillId="0" borderId="0"/>
    <xf numFmtId="0" fontId="1" fillId="0" borderId="0"/>
    <xf numFmtId="0" fontId="4" fillId="0" borderId="0"/>
    <xf numFmtId="0" fontId="84" fillId="0" borderId="0"/>
    <xf numFmtId="0" fontId="84" fillId="0" borderId="0"/>
    <xf numFmtId="0" fontId="4" fillId="0" borderId="0"/>
    <xf numFmtId="0" fontId="5" fillId="0" borderId="0"/>
    <xf numFmtId="0" fontId="4" fillId="0" borderId="0"/>
    <xf numFmtId="0" fontId="135" fillId="0" borderId="0" applyNumberFormat="0" applyFill="0" applyBorder="0" applyAlignment="0" applyProtection="0"/>
    <xf numFmtId="0" fontId="127" fillId="0" borderId="0"/>
    <xf numFmtId="0" fontId="57" fillId="0" borderId="0"/>
    <xf numFmtId="0" fontId="136" fillId="0" borderId="0"/>
    <xf numFmtId="0" fontId="127" fillId="0" borderId="0"/>
    <xf numFmtId="0" fontId="137" fillId="0" borderId="0"/>
    <xf numFmtId="0" fontId="138" fillId="0" borderId="0"/>
    <xf numFmtId="0" fontId="139" fillId="0" borderId="0"/>
    <xf numFmtId="230" fontId="105" fillId="0" borderId="0" applyFill="0" applyBorder="0" applyAlignment="0"/>
    <xf numFmtId="231" fontId="5" fillId="0" borderId="0" applyFill="0" applyBorder="0" applyAlignment="0"/>
    <xf numFmtId="232" fontId="140"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4"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5" fontId="7" fillId="0" borderId="0" applyFill="0" applyBorder="0" applyAlignment="0"/>
    <xf numFmtId="236"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7" fontId="7" fillId="0" borderId="0" applyFill="0" applyBorder="0" applyAlignment="0"/>
    <xf numFmtId="238" fontId="112"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239" fontId="7" fillId="0" borderId="0" applyFill="0" applyBorder="0" applyAlignment="0"/>
    <xf numFmtId="172" fontId="140"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1" fontId="140"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32" fontId="140"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0" fontId="141" fillId="27" borderId="27" applyNumberFormat="0" applyAlignment="0" applyProtection="0"/>
    <xf numFmtId="0" fontId="142" fillId="0" borderId="0"/>
    <xf numFmtId="0" fontId="143" fillId="0" borderId="0"/>
    <xf numFmtId="0" fontId="144" fillId="0" borderId="0" applyFill="0" applyBorder="0" applyProtection="0">
      <alignment horizontal="center"/>
      <protection locked="0"/>
    </xf>
    <xf numFmtId="193" fontId="101" fillId="0" borderId="0" applyFont="0" applyFill="0" applyBorder="0" applyAlignment="0" applyProtection="0"/>
    <xf numFmtId="0" fontId="145" fillId="28" borderId="28" applyNumberFormat="0" applyAlignment="0" applyProtection="0"/>
    <xf numFmtId="0" fontId="88" fillId="5" borderId="22" applyNumberFormat="0" applyAlignment="0" applyProtection="0"/>
    <xf numFmtId="168" fontId="111" fillId="0" borderId="0" applyFont="0" applyFill="0" applyBorder="0" applyAlignment="0" applyProtection="0"/>
    <xf numFmtId="0" fontId="7" fillId="0" borderId="0"/>
    <xf numFmtId="0" fontId="4" fillId="0" borderId="0"/>
    <xf numFmtId="0" fontId="7" fillId="0" borderId="0"/>
    <xf numFmtId="0" fontId="7" fillId="0" borderId="0"/>
    <xf numFmtId="0" fontId="1" fillId="0" borderId="0"/>
    <xf numFmtId="0" fontId="1" fillId="0" borderId="0"/>
    <xf numFmtId="0" fontId="4" fillId="0" borderId="0"/>
    <xf numFmtId="0" fontId="4" fillId="0" borderId="0"/>
    <xf numFmtId="0" fontId="4" fillId="0" borderId="0"/>
    <xf numFmtId="0" fontId="5" fillId="0" borderId="0"/>
    <xf numFmtId="0" fontId="5" fillId="0" borderId="0"/>
    <xf numFmtId="0" fontId="29" fillId="0" borderId="0"/>
    <xf numFmtId="0" fontId="29" fillId="0" borderId="0"/>
    <xf numFmtId="0" fontId="7" fillId="0" borderId="0"/>
    <xf numFmtId="0" fontId="5" fillId="0" borderId="0"/>
    <xf numFmtId="1" fontId="146" fillId="0" borderId="12" applyBorder="0"/>
    <xf numFmtId="0" fontId="147" fillId="0" borderId="9">
      <alignment horizontal="center"/>
    </xf>
    <xf numFmtId="243" fontId="148" fillId="0" borderId="0"/>
    <xf numFmtId="243" fontId="148" fillId="0" borderId="0"/>
    <xf numFmtId="243" fontId="148" fillId="0" borderId="0"/>
    <xf numFmtId="243" fontId="148" fillId="0" borderId="0"/>
    <xf numFmtId="243" fontId="148" fillId="0" borderId="0"/>
    <xf numFmtId="243" fontId="148" fillId="0" borderId="0"/>
    <xf numFmtId="243" fontId="148" fillId="0" borderId="0"/>
    <xf numFmtId="243" fontId="148" fillId="0" borderId="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244" fontId="7" fillId="0" borderId="0" applyFont="0" applyFill="0" applyBorder="0" applyAlignment="0" applyProtection="0"/>
    <xf numFmtId="41" fontId="7" fillId="0" borderId="0" applyFont="0" applyFill="0" applyBorder="0" applyAlignment="0" applyProtection="0"/>
    <xf numFmtId="41" fontId="149" fillId="0" borderId="0" applyFont="0" applyFill="0" applyBorder="0" applyAlignment="0" applyProtection="0"/>
    <xf numFmtId="41" fontId="149" fillId="0" borderId="0" applyFont="0" applyFill="0" applyBorder="0" applyAlignment="0" applyProtection="0"/>
    <xf numFmtId="165" fontId="84" fillId="0" borderId="0" applyFont="0" applyFill="0" applyBorder="0" applyAlignment="0" applyProtection="0"/>
    <xf numFmtId="165"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168" fontId="84" fillId="0" borderId="0" applyFont="0" applyFill="0" applyBorder="0" applyAlignment="0" applyProtection="0"/>
    <xf numFmtId="216"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245" fontId="13" fillId="0" borderId="0" applyProtection="0"/>
    <xf numFmtId="245" fontId="13" fillId="0" borderId="0" applyProtection="0"/>
    <xf numFmtId="216" fontId="84" fillId="0" borderId="0" applyFont="0" applyFill="0" applyBorder="0" applyAlignment="0" applyProtection="0"/>
    <xf numFmtId="171" fontId="58"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6" fontId="13" fillId="0" borderId="0" applyFont="0" applyFill="0" applyBorder="0" applyAlignment="0" applyProtection="0"/>
    <xf numFmtId="173" fontId="13" fillId="0" borderId="0" applyFont="0" applyFill="0" applyBorder="0" applyAlignment="0" applyProtection="0"/>
    <xf numFmtId="0" fontId="5" fillId="0" borderId="0" applyFont="0" applyFill="0" applyBorder="0" applyAlignment="0" applyProtection="0"/>
    <xf numFmtId="41" fontId="84" fillId="0" borderId="0" applyFont="0" applyFill="0" applyBorder="0" applyAlignment="0" applyProtection="0"/>
    <xf numFmtId="171" fontId="1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72" fontId="140"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6" fontId="27" fillId="0" borderId="0" applyFont="0" applyFill="0" applyBorder="0" applyAlignment="0" applyProtection="0"/>
    <xf numFmtId="247" fontId="13" fillId="0" borderId="0" applyFont="0" applyFill="0" applyBorder="0" applyAlignment="0" applyProtection="0"/>
    <xf numFmtId="248" fontId="150" fillId="0" borderId="0" applyFont="0" applyFill="0" applyBorder="0" applyAlignment="0" applyProtection="0"/>
    <xf numFmtId="249" fontId="13" fillId="0" borderId="0" applyFont="0" applyFill="0" applyBorder="0" applyAlignment="0" applyProtection="0"/>
    <xf numFmtId="250" fontId="150" fillId="0" borderId="0" applyFont="0" applyFill="0" applyBorder="0" applyAlignment="0" applyProtection="0"/>
    <xf numFmtId="251" fontId="13"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84" fillId="0" borderId="0" applyFont="0" applyFill="0" applyBorder="0" applyAlignment="0" applyProtection="0"/>
    <xf numFmtId="167" fontId="84" fillId="0" borderId="0" applyFont="0" applyFill="0" applyBorder="0" applyAlignment="0" applyProtection="0"/>
    <xf numFmtId="41" fontId="84" fillId="0" borderId="0" applyFont="0" applyFill="0" applyBorder="0" applyAlignment="0" applyProtection="0"/>
    <xf numFmtId="0" fontId="84" fillId="0" borderId="0" applyFont="0" applyFill="0" applyBorder="0" applyAlignment="0" applyProtection="0"/>
    <xf numFmtId="167" fontId="1" fillId="0" borderId="0" applyFont="0" applyFill="0" applyBorder="0" applyAlignment="0" applyProtection="0"/>
    <xf numFmtId="167" fontId="84" fillId="0" borderId="0" applyFont="0" applyFill="0" applyBorder="0" applyAlignment="0" applyProtection="0"/>
    <xf numFmtId="252" fontId="84" fillId="0" borderId="0" applyFont="0" applyFill="0" applyBorder="0" applyAlignment="0" applyProtection="0"/>
    <xf numFmtId="43" fontId="84" fillId="0" borderId="0" applyFont="0" applyFill="0" applyBorder="0" applyAlignment="0" applyProtection="0"/>
    <xf numFmtId="191" fontId="84" fillId="0" borderId="0" applyFont="0" applyFill="0" applyBorder="0" applyAlignment="0" applyProtection="0"/>
    <xf numFmtId="43" fontId="151" fillId="0" borderId="0" applyFont="0" applyFill="0" applyBorder="0" applyAlignment="0" applyProtection="0"/>
    <xf numFmtId="43" fontId="8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5" fillId="0" borderId="0" applyFont="0" applyFill="0" applyBorder="0" applyAlignment="0" applyProtection="0"/>
    <xf numFmtId="43" fontId="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53" fontId="84" fillId="0" borderId="0" applyFont="0" applyFill="0" applyBorder="0" applyAlignment="0" applyProtection="0"/>
    <xf numFmtId="254"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53" fontId="84" fillId="0" borderId="0" applyFont="0" applyFill="0" applyBorder="0" applyAlignment="0" applyProtection="0"/>
    <xf numFmtId="255" fontId="84" fillId="0" borderId="0" applyFont="0" applyFill="0" applyBorder="0" applyAlignment="0" applyProtection="0"/>
    <xf numFmtId="255" fontId="84" fillId="0" borderId="0" applyFont="0" applyFill="0" applyBorder="0" applyAlignment="0" applyProtection="0"/>
    <xf numFmtId="43" fontId="84" fillId="0" borderId="0" applyFont="0" applyFill="0" applyBorder="0" applyAlignment="0" applyProtection="0"/>
    <xf numFmtId="43" fontId="17" fillId="0" borderId="0" applyFont="0" applyFill="0" applyBorder="0" applyAlignment="0" applyProtection="0"/>
    <xf numFmtId="255" fontId="84" fillId="0" borderId="0" applyFont="0" applyFill="0" applyBorder="0" applyAlignment="0" applyProtection="0"/>
    <xf numFmtId="255" fontId="84" fillId="0" borderId="0" applyFont="0" applyFill="0" applyBorder="0" applyAlignment="0" applyProtection="0"/>
    <xf numFmtId="43" fontId="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 fillId="0" borderId="0" applyFont="0" applyFill="0" applyBorder="0" applyAlignment="0" applyProtection="0"/>
    <xf numFmtId="173" fontId="84"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4" fillId="0" borderId="0" applyFont="0" applyFill="0" applyBorder="0" applyAlignment="0" applyProtection="0"/>
    <xf numFmtId="167" fontId="1" fillId="0" borderId="0" applyFont="0" applyFill="0" applyBorder="0" applyAlignment="0" applyProtection="0"/>
    <xf numFmtId="43" fontId="152" fillId="0" borderId="0" applyFont="0" applyFill="0" applyBorder="0" applyAlignment="0" applyProtection="0"/>
    <xf numFmtId="43" fontId="11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43" fontId="153" fillId="0" borderId="0" applyFont="0" applyFill="0" applyBorder="0" applyAlignment="0" applyProtection="0"/>
    <xf numFmtId="0"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43" fontId="5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 fillId="0" borderId="0" applyFont="0" applyFill="0" applyBorder="0" applyAlignment="0" applyProtection="0"/>
    <xf numFmtId="43" fontId="84" fillId="0" borderId="0" applyFont="0" applyFill="0" applyBorder="0" applyAlignment="0" applyProtection="0"/>
    <xf numFmtId="0" fontId="84" fillId="0" borderId="0" applyFont="0" applyFill="0" applyBorder="0" applyAlignment="0" applyProtection="0"/>
    <xf numFmtId="43" fontId="121" fillId="0" borderId="0" applyFont="0" applyFill="0" applyBorder="0" applyAlignment="0" applyProtection="0"/>
    <xf numFmtId="256" fontId="5" fillId="0" borderId="0" applyFont="0" applyFill="0" applyBorder="0" applyAlignment="0" applyProtection="0"/>
    <xf numFmtId="0" fontId="84" fillId="0" borderId="0" applyFont="0" applyFill="0" applyBorder="0" applyAlignment="0" applyProtection="0"/>
    <xf numFmtId="257" fontId="84" fillId="0" borderId="0" applyFont="0" applyFill="0" applyBorder="0" applyAlignment="0" applyProtection="0"/>
    <xf numFmtId="178" fontId="84" fillId="0" borderId="0" applyFont="0" applyFill="0" applyBorder="0" applyAlignment="0" applyProtection="0"/>
    <xf numFmtId="43" fontId="84" fillId="0" borderId="0" applyFont="0" applyFill="0" applyBorder="0" applyAlignment="0" applyProtection="0"/>
    <xf numFmtId="258" fontId="84" fillId="0" borderId="0" applyFont="0" applyFill="0" applyBorder="0" applyAlignment="0" applyProtection="0"/>
    <xf numFmtId="256" fontId="5" fillId="0" borderId="0" applyFont="0" applyFill="0" applyBorder="0" applyAlignment="0" applyProtection="0"/>
    <xf numFmtId="257" fontId="84" fillId="0" borderId="0" applyFont="0" applyFill="0" applyBorder="0" applyAlignment="0" applyProtection="0"/>
    <xf numFmtId="174" fontId="7" fillId="0" borderId="0" applyFont="0" applyFill="0" applyBorder="0" applyAlignment="0" applyProtection="0"/>
    <xf numFmtId="43" fontId="121" fillId="0" borderId="0" applyFont="0" applyFill="0" applyBorder="0" applyAlignment="0" applyProtection="0"/>
    <xf numFmtId="43" fontId="121" fillId="0" borderId="0" applyFont="0" applyFill="0" applyBorder="0" applyAlignment="0" applyProtection="0"/>
    <xf numFmtId="43" fontId="121" fillId="0" borderId="0" applyFont="0" applyFill="0" applyBorder="0" applyAlignment="0" applyProtection="0"/>
    <xf numFmtId="207" fontId="7" fillId="0" borderId="0" applyFont="0" applyFill="0" applyBorder="0" applyAlignment="0" applyProtection="0"/>
    <xf numFmtId="43" fontId="154" fillId="0" borderId="0" applyFont="0" applyFill="0" applyBorder="0" applyAlignment="0" applyProtection="0"/>
    <xf numFmtId="167" fontId="85" fillId="0" borderId="0" applyFont="0" applyFill="0" applyBorder="0" applyAlignment="0" applyProtection="0"/>
    <xf numFmtId="259" fontId="7" fillId="0" borderId="0" applyFont="0" applyFill="0" applyBorder="0" applyAlignment="0" applyProtection="0"/>
    <xf numFmtId="43" fontId="84" fillId="0" borderId="0" applyFont="0" applyFill="0" applyBorder="0" applyAlignment="0" applyProtection="0"/>
    <xf numFmtId="43" fontId="154" fillId="0" borderId="0" applyFont="0" applyFill="0" applyBorder="0" applyAlignment="0" applyProtection="0"/>
    <xf numFmtId="43" fontId="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7" fontId="7" fillId="0" borderId="0" applyFont="0" applyFill="0" applyBorder="0" applyAlignment="0" applyProtection="0"/>
    <xf numFmtId="167" fontId="1" fillId="0" borderId="0" applyFont="0" applyFill="0" applyBorder="0" applyAlignment="0" applyProtection="0"/>
    <xf numFmtId="43" fontId="152" fillId="0" borderId="0" applyFont="0" applyFill="0" applyBorder="0" applyAlignment="0" applyProtection="0"/>
    <xf numFmtId="0" fontId="84" fillId="0" borderId="0" applyFont="0" applyFill="0" applyBorder="0" applyAlignment="0" applyProtection="0"/>
    <xf numFmtId="44" fontId="13"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60" fontId="13" fillId="0" borderId="0" applyFont="0" applyFill="0" applyBorder="0" applyAlignment="0" applyProtection="0"/>
    <xf numFmtId="167" fontId="1" fillId="0" borderId="0" applyFont="0" applyFill="0" applyBorder="0" applyAlignment="0" applyProtection="0"/>
    <xf numFmtId="261" fontId="9" fillId="0" borderId="0" applyFont="0" applyFill="0" applyBorder="0" applyAlignment="0" applyProtection="0"/>
    <xf numFmtId="43" fontId="84" fillId="0" borderId="0" applyFont="0" applyFill="0" applyBorder="0" applyAlignment="0" applyProtection="0"/>
    <xf numFmtId="260" fontId="13" fillId="0" borderId="0" applyFont="0" applyFill="0" applyBorder="0" applyAlignment="0" applyProtection="0"/>
    <xf numFmtId="167" fontId="1" fillId="0" borderId="0" applyFont="0" applyFill="0" applyBorder="0" applyAlignment="0" applyProtection="0"/>
    <xf numFmtId="179" fontId="112" fillId="0" borderId="0" applyFont="0" applyFill="0" applyBorder="0" applyAlignment="0" applyProtection="0"/>
    <xf numFmtId="43" fontId="7" fillId="0" borderId="0" applyFont="0" applyFill="0" applyBorder="0" applyAlignment="0" applyProtection="0"/>
    <xf numFmtId="260" fontId="13"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0" fontId="84" fillId="0" borderId="0" applyFont="0" applyFill="0" applyBorder="0" applyAlignment="0" applyProtection="0"/>
    <xf numFmtId="43" fontId="7" fillId="0" borderId="0" applyFont="0" applyFill="0" applyBorder="0" applyAlignment="0" applyProtection="0"/>
    <xf numFmtId="43" fontId="84" fillId="0" borderId="0" applyFont="0" applyFill="0" applyBorder="0" applyAlignment="0" applyProtection="0"/>
    <xf numFmtId="43" fontId="7" fillId="0" borderId="0" applyFont="0" applyFill="0" applyBorder="0" applyAlignment="0" applyProtection="0"/>
    <xf numFmtId="43" fontId="84"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4" fillId="0" borderId="0" applyFont="0" applyFill="0" applyBorder="0" applyAlignment="0" applyProtection="0"/>
    <xf numFmtId="261" fontId="9" fillId="0" borderId="0" applyFont="0" applyFill="0" applyBorder="0" applyAlignment="0" applyProtection="0"/>
    <xf numFmtId="261" fontId="9" fillId="0" borderId="0" applyFont="0" applyFill="0" applyBorder="0" applyAlignment="0" applyProtection="0"/>
    <xf numFmtId="207" fontId="155" fillId="0" borderId="0" applyFont="0" applyFill="0" applyBorder="0" applyAlignment="0" applyProtection="0"/>
    <xf numFmtId="0" fontId="84" fillId="0" borderId="0" applyFont="0" applyFill="0" applyBorder="0" applyAlignment="0" applyProtection="0"/>
    <xf numFmtId="167" fontId="13" fillId="0" borderId="0" applyFont="0" applyFill="0" applyBorder="0" applyAlignment="0" applyProtection="0"/>
    <xf numFmtId="167" fontId="8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56" fontId="7" fillId="0" borderId="0" applyFont="0" applyFill="0" applyBorder="0" applyAlignment="0" applyProtection="0"/>
    <xf numFmtId="0" fontId="7" fillId="0" borderId="0" applyFont="0" applyFill="0" applyBorder="0" applyAlignment="0" applyProtection="0"/>
    <xf numFmtId="43" fontId="7" fillId="0" borderId="0" applyFont="0" applyFill="0" applyBorder="0" applyAlignment="0" applyProtection="0"/>
    <xf numFmtId="262" fontId="7" fillId="0" borderId="0" applyFont="0" applyFill="0" applyBorder="0" applyAlignment="0" applyProtection="0"/>
    <xf numFmtId="256" fontId="7" fillId="0" borderId="0" applyFont="0" applyFill="0" applyBorder="0" applyAlignment="0" applyProtection="0"/>
    <xf numFmtId="263" fontId="13" fillId="0" borderId="0" applyProtection="0"/>
    <xf numFmtId="43" fontId="7" fillId="0" borderId="0" applyFont="0" applyFill="0" applyBorder="0" applyAlignment="0" applyProtection="0"/>
    <xf numFmtId="17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56" fontId="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63" fontId="13" fillId="0" borderId="0" applyProtection="0"/>
    <xf numFmtId="43" fontId="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 fillId="0" borderId="0" applyFont="0" applyFill="0" applyBorder="0" applyAlignment="0" applyProtection="0"/>
    <xf numFmtId="263" fontId="13" fillId="0" borderId="0" applyProtection="0"/>
    <xf numFmtId="43" fontId="15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19" fontId="7" fillId="0" borderId="0" applyFont="0" applyFill="0" applyBorder="0" applyAlignment="0" applyProtection="0"/>
    <xf numFmtId="264" fontId="7" fillId="0" borderId="0" applyFont="0" applyFill="0" applyBorder="0" applyAlignment="0" applyProtection="0"/>
    <xf numFmtId="43" fontId="121" fillId="0" borderId="0" applyFont="0" applyFill="0" applyBorder="0" applyAlignment="0" applyProtection="0"/>
    <xf numFmtId="265" fontId="7" fillId="0" borderId="0" applyFont="0" applyFill="0" applyBorder="0" applyAlignment="0" applyProtection="0"/>
    <xf numFmtId="43" fontId="7" fillId="0" borderId="0" applyFont="0" applyFill="0" applyBorder="0" applyAlignment="0" applyProtection="0"/>
    <xf numFmtId="173" fontId="13" fillId="0" borderId="0" applyProtection="0"/>
    <xf numFmtId="167" fontId="84"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19" fontId="84" fillId="0" borderId="0" applyFont="0" applyFill="0" applyBorder="0" applyAlignment="0" applyProtection="0"/>
    <xf numFmtId="0" fontId="84" fillId="0" borderId="0" applyFont="0" applyFill="0" applyBorder="0" applyAlignment="0" applyProtection="0"/>
    <xf numFmtId="0" fontId="84"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40" fontId="105"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43" fontId="7" fillId="0" borderId="0" applyFont="0" applyFill="0" applyBorder="0" applyAlignment="0" applyProtection="0"/>
    <xf numFmtId="266" fontId="8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4" fillId="0" borderId="0" applyFont="0" applyFill="0" applyBorder="0" applyAlignment="0" applyProtection="0"/>
    <xf numFmtId="43" fontId="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67" fontId="17" fillId="0" borderId="0" applyFont="0" applyFill="0" applyBorder="0" applyAlignment="0" applyProtection="0"/>
    <xf numFmtId="43" fontId="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19" fontId="84" fillId="0" borderId="0" applyFont="0" applyFill="0" applyBorder="0" applyAlignment="0" applyProtection="0"/>
    <xf numFmtId="0" fontId="48" fillId="0" borderId="0" applyFont="0" applyFill="0" applyBorder="0" applyAlignment="0" applyProtection="0"/>
    <xf numFmtId="265" fontId="84" fillId="0" borderId="0" applyFont="0" applyFill="0" applyBorder="0" applyAlignment="0" applyProtection="0"/>
    <xf numFmtId="268" fontId="17" fillId="0" borderId="0" applyFont="0" applyFill="0" applyBorder="0" applyAlignment="0" applyProtection="0"/>
    <xf numFmtId="43" fontId="7"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43" fontId="5" fillId="0" borderId="0" applyFont="0" applyFill="0" applyBorder="0" applyAlignment="0" applyProtection="0"/>
    <xf numFmtId="173" fontId="84" fillId="0" borderId="0" applyFont="0" applyFill="0" applyBorder="0" applyAlignment="0" applyProtection="0"/>
    <xf numFmtId="263" fontId="13" fillId="0" borderId="0" applyProtection="0"/>
    <xf numFmtId="263" fontId="13" fillId="0" borderId="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0" fontId="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3" fontId="154" fillId="0" borderId="0" applyFont="0" applyFill="0" applyBorder="0" applyAlignment="0" applyProtection="0"/>
    <xf numFmtId="43" fontId="7" fillId="0" borderId="0" applyFont="0" applyFill="0" applyBorder="0" applyAlignment="0" applyProtection="0"/>
    <xf numFmtId="43" fontId="84" fillId="0" borderId="0" applyFont="0" applyFill="0" applyBorder="0" applyAlignment="0" applyProtection="0"/>
    <xf numFmtId="205"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269" fontId="156" fillId="0" borderId="0" applyFill="0" applyBorder="0" applyAlignment="0" applyProtection="0"/>
    <xf numFmtId="173" fontId="7" fillId="0" borderId="0" applyFont="0" applyFill="0" applyBorder="0" applyAlignment="0" applyProtection="0"/>
    <xf numFmtId="43" fontId="84" fillId="0" borderId="0" applyFont="0" applyFill="0" applyBorder="0" applyAlignment="0" applyProtection="0"/>
    <xf numFmtId="205" fontId="7" fillId="0" borderId="0" applyFont="0" applyFill="0" applyBorder="0" applyAlignment="0" applyProtection="0"/>
    <xf numFmtId="43" fontId="84" fillId="0" borderId="0" applyFont="0" applyFill="0" applyBorder="0" applyAlignment="0" applyProtection="0"/>
    <xf numFmtId="205" fontId="7" fillId="0" borderId="0" applyFont="0" applyFill="0" applyBorder="0" applyAlignment="0" applyProtection="0"/>
    <xf numFmtId="173" fontId="7" fillId="0" borderId="0" applyFont="0" applyFill="0" applyBorder="0" applyAlignment="0" applyProtection="0"/>
    <xf numFmtId="173" fontId="13" fillId="0" borderId="0" applyProtection="0"/>
    <xf numFmtId="43" fontId="151"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49" fillId="0" borderId="0" applyFont="0" applyFill="0" applyBorder="0" applyAlignment="0" applyProtection="0"/>
    <xf numFmtId="43" fontId="149"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73" fontId="84" fillId="0" borderId="0" applyFont="0" applyFill="0" applyBorder="0" applyAlignment="0" applyProtection="0"/>
    <xf numFmtId="167" fontId="121" fillId="0" borderId="0" applyFont="0" applyFill="0" applyBorder="0" applyAlignment="0" applyProtection="0"/>
    <xf numFmtId="167" fontId="84" fillId="0" borderId="0" applyFont="0" applyFill="0" applyBorder="0" applyAlignment="0" applyProtection="0"/>
    <xf numFmtId="167" fontId="84" fillId="0" borderId="0" applyFont="0" applyFill="0" applyBorder="0" applyAlignment="0" applyProtection="0"/>
    <xf numFmtId="252" fontId="151" fillId="0" borderId="0" applyFont="0" applyFill="0" applyBorder="0" applyAlignment="0" applyProtection="0"/>
    <xf numFmtId="43" fontId="85"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54" fillId="0" borderId="0" applyFont="0" applyFill="0" applyBorder="0" applyAlignment="0" applyProtection="0"/>
    <xf numFmtId="43" fontId="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05" fontId="5"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265" fontId="5" fillId="0" borderId="0" applyFont="0" applyFill="0" applyBorder="0" applyAlignment="0" applyProtection="0"/>
    <xf numFmtId="43" fontId="5" fillId="0" borderId="0" applyFont="0" applyFill="0" applyBorder="0" applyAlignment="0" applyProtection="0"/>
    <xf numFmtId="43" fontId="84" fillId="0" borderId="0" applyFont="0" applyFill="0" applyBorder="0" applyAlignment="0" applyProtection="0"/>
    <xf numFmtId="43" fontId="5" fillId="0" borderId="0" applyFont="0" applyFill="0" applyBorder="0" applyAlignment="0" applyProtection="0"/>
    <xf numFmtId="43" fontId="15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2" fontId="17" fillId="0" borderId="0" applyFont="0" applyFill="0" applyBorder="0" applyAlignment="0" applyProtection="0"/>
    <xf numFmtId="43" fontId="84" fillId="0" borderId="0" applyFont="0" applyFill="0" applyBorder="0" applyAlignment="0" applyProtection="0"/>
    <xf numFmtId="172" fontId="84" fillId="0" borderId="0" applyFont="0" applyFill="0" applyBorder="0" applyAlignment="0" applyProtection="0"/>
    <xf numFmtId="43" fontId="154" fillId="0" borderId="0" applyFont="0" applyFill="0" applyBorder="0" applyAlignment="0" applyProtection="0"/>
    <xf numFmtId="168" fontId="84" fillId="0" borderId="0" applyFont="0" applyFill="0" applyBorder="0" applyAlignment="0" applyProtection="0"/>
    <xf numFmtId="43" fontId="84" fillId="0" borderId="0" applyFont="0" applyFill="0" applyBorder="0" applyAlignment="0" applyProtection="0"/>
    <xf numFmtId="43" fontId="151" fillId="0" borderId="0" applyFont="0" applyFill="0" applyBorder="0" applyAlignment="0" applyProtection="0"/>
    <xf numFmtId="173" fontId="84" fillId="0" borderId="0" applyFont="0" applyFill="0" applyBorder="0" applyAlignment="0" applyProtection="0"/>
    <xf numFmtId="43" fontId="84" fillId="0" borderId="0" applyFont="0" applyFill="0" applyBorder="0" applyAlignment="0" applyProtection="0"/>
    <xf numFmtId="173" fontId="84" fillId="0" borderId="0" applyFont="0" applyFill="0" applyBorder="0" applyAlignment="0" applyProtection="0"/>
    <xf numFmtId="270" fontId="54"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13" fillId="0" borderId="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0" fontId="158" fillId="0" borderId="0" applyNumberFormat="0" applyFill="0" applyBorder="0" applyAlignment="0" applyProtection="0"/>
    <xf numFmtId="0" fontId="159" fillId="0" borderId="0">
      <alignment horizontal="center"/>
    </xf>
    <xf numFmtId="0" fontId="160" fillId="0" borderId="0" applyNumberFormat="0" applyAlignment="0">
      <alignment horizontal="left"/>
    </xf>
    <xf numFmtId="192" fontId="161" fillId="0" borderId="0" applyFont="0" applyFill="0" applyBorder="0" applyAlignment="0" applyProtection="0"/>
    <xf numFmtId="271" fontId="162" fillId="0" borderId="0" applyFill="0" applyBorder="0" applyProtection="0"/>
    <xf numFmtId="272" fontId="27" fillId="0" borderId="0" applyFont="0" applyFill="0" applyBorder="0" applyAlignment="0" applyProtection="0"/>
    <xf numFmtId="273" fontId="54" fillId="0" borderId="0" applyFill="0" applyBorder="0" applyProtection="0"/>
    <xf numFmtId="273" fontId="54" fillId="0" borderId="19" applyFill="0" applyProtection="0"/>
    <xf numFmtId="273" fontId="54" fillId="0" borderId="19" applyFill="0" applyProtection="0"/>
    <xf numFmtId="273" fontId="54" fillId="0" borderId="29" applyFill="0" applyProtection="0"/>
    <xf numFmtId="274" fontId="57" fillId="0" borderId="0" applyFont="0" applyFill="0" applyBorder="0" applyAlignment="0" applyProtection="0"/>
    <xf numFmtId="275" fontId="163" fillId="0" borderId="0" applyFont="0" applyFill="0" applyBorder="0" applyAlignment="0" applyProtection="0"/>
    <xf numFmtId="276"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277" fontId="7" fillId="0" borderId="0" applyFont="0" applyFill="0" applyBorder="0" applyAlignment="0" applyProtection="0"/>
    <xf numFmtId="164" fontId="84" fillId="0" borderId="0" applyFont="0" applyFill="0" applyBorder="0" applyAlignment="0" applyProtection="0"/>
    <xf numFmtId="164" fontId="84" fillId="0" borderId="0" applyFont="0" applyFill="0" applyBorder="0" applyAlignment="0" applyProtection="0"/>
    <xf numFmtId="278" fontId="163" fillId="0" borderId="0" applyFont="0" applyFill="0" applyBorder="0" applyAlignment="0" applyProtection="0"/>
    <xf numFmtId="232" fontId="140"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33" fontId="7" fillId="0" borderId="0" applyFont="0" applyFill="0" applyBorder="0" applyAlignment="0" applyProtection="0"/>
    <xf numFmtId="279" fontId="150" fillId="0" borderId="0" applyFont="0" applyFill="0" applyBorder="0" applyAlignment="0" applyProtection="0"/>
    <xf numFmtId="280" fontId="13" fillId="0" borderId="0" applyFont="0" applyFill="0" applyBorder="0" applyAlignment="0" applyProtection="0"/>
    <xf numFmtId="281" fontId="150" fillId="0" borderId="0" applyFont="0" applyFill="0" applyBorder="0" applyAlignment="0" applyProtection="0"/>
    <xf numFmtId="282" fontId="150" fillId="0" borderId="0" applyFont="0" applyFill="0" applyBorder="0" applyAlignment="0" applyProtection="0"/>
    <xf numFmtId="283" fontId="13" fillId="0" borderId="0" applyFont="0" applyFill="0" applyBorder="0" applyAlignment="0" applyProtection="0"/>
    <xf numFmtId="284" fontId="150" fillId="0" borderId="0" applyFont="0" applyFill="0" applyBorder="0" applyAlignment="0" applyProtection="0"/>
    <xf numFmtId="285" fontId="150" fillId="0" borderId="0" applyFont="0" applyFill="0" applyBorder="0" applyAlignment="0" applyProtection="0"/>
    <xf numFmtId="286" fontId="13" fillId="0" borderId="0" applyFont="0" applyFill="0" applyBorder="0" applyAlignment="0" applyProtection="0"/>
    <xf numFmtId="287" fontId="150" fillId="0" borderId="0" applyFont="0" applyFill="0" applyBorder="0" applyAlignment="0" applyProtection="0"/>
    <xf numFmtId="44" fontId="84"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44"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166" fontId="84" fillId="0" borderId="0" applyFont="0" applyFill="0" applyBorder="0" applyAlignment="0" applyProtection="0"/>
    <xf numFmtId="166" fontId="84" fillId="0" borderId="0" applyFont="0" applyFill="0" applyBorder="0" applyAlignment="0" applyProtection="0"/>
    <xf numFmtId="289"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290" fontId="13" fillId="0" borderId="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291" fontId="7" fillId="0" borderId="0"/>
    <xf numFmtId="291" fontId="7" fillId="0" borderId="0"/>
    <xf numFmtId="291" fontId="7" fillId="0" borderId="0"/>
    <xf numFmtId="291" fontId="7" fillId="0" borderId="0"/>
    <xf numFmtId="291" fontId="7" fillId="0" borderId="0"/>
    <xf numFmtId="291" fontId="7" fillId="0" borderId="0"/>
    <xf numFmtId="291" fontId="7" fillId="0" borderId="0"/>
    <xf numFmtId="291" fontId="7" fillId="0" borderId="0"/>
    <xf numFmtId="291" fontId="7" fillId="0" borderId="0"/>
    <xf numFmtId="291" fontId="7" fillId="0" borderId="0" applyProtection="0"/>
    <xf numFmtId="291" fontId="7" fillId="0" borderId="0"/>
    <xf numFmtId="291" fontId="7" fillId="0" borderId="0"/>
    <xf numFmtId="291" fontId="7" fillId="0" borderId="0"/>
    <xf numFmtId="291" fontId="7" fillId="0" borderId="0"/>
    <xf numFmtId="291" fontId="7" fillId="0" borderId="0"/>
    <xf numFmtId="291" fontId="7" fillId="0" borderId="0"/>
    <xf numFmtId="291" fontId="7" fillId="0" borderId="0"/>
    <xf numFmtId="292" fontId="5" fillId="0" borderId="3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3" fillId="0" borderId="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104" fillId="0" borderId="0" applyFill="0" applyBorder="0" applyAlignment="0"/>
    <xf numFmtId="14" fontId="103" fillId="0" borderId="0" applyFill="0" applyBorder="0" applyAlignment="0"/>
    <xf numFmtId="0" fontId="9" fillId="0" borderId="0" applyProtection="0"/>
    <xf numFmtId="41" fontId="1"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43" fontId="51" fillId="0" borderId="0" applyFont="0" applyFill="0" applyBorder="0" applyAlignment="0" applyProtection="0"/>
    <xf numFmtId="205" fontId="29" fillId="0" borderId="0" applyFont="0" applyFill="0" applyBorder="0" applyAlignment="0" applyProtection="0"/>
    <xf numFmtId="3" fontId="164" fillId="0" borderId="10">
      <alignment horizontal="left" vertical="top" wrapText="1"/>
    </xf>
    <xf numFmtId="293" fontId="54" fillId="0" borderId="0" applyFill="0" applyBorder="0" applyProtection="0"/>
    <xf numFmtId="293" fontId="54" fillId="0" borderId="19" applyFill="0" applyProtection="0"/>
    <xf numFmtId="293" fontId="54" fillId="0" borderId="19" applyFill="0" applyProtection="0"/>
    <xf numFmtId="293" fontId="54" fillId="0" borderId="29" applyFill="0" applyProtection="0"/>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294" fontId="7" fillId="0" borderId="31">
      <alignment vertical="center"/>
    </xf>
    <xf numFmtId="0" fontId="7" fillId="0" borderId="0" applyFont="0" applyFill="0" applyBorder="0" applyAlignment="0" applyProtection="0"/>
    <xf numFmtId="0" fontId="7" fillId="0" borderId="0" applyFont="0" applyFill="0" applyBorder="0" applyAlignment="0" applyProtection="0"/>
    <xf numFmtId="295" fontId="5" fillId="0" borderId="0"/>
    <xf numFmtId="296" fontId="65" fillId="0" borderId="4"/>
    <xf numFmtId="296" fontId="65" fillId="0" borderId="4"/>
    <xf numFmtId="259" fontId="7" fillId="0" borderId="0"/>
    <xf numFmtId="259" fontId="7" fillId="0" borderId="0"/>
    <xf numFmtId="259" fontId="7" fillId="0" borderId="0"/>
    <xf numFmtId="259" fontId="7" fillId="0" borderId="0"/>
    <xf numFmtId="259" fontId="7" fillId="0" borderId="0"/>
    <xf numFmtId="259" fontId="7" fillId="0" borderId="0"/>
    <xf numFmtId="259" fontId="7" fillId="0" borderId="0"/>
    <xf numFmtId="259" fontId="7" fillId="0" borderId="0"/>
    <xf numFmtId="259" fontId="7" fillId="0" borderId="0"/>
    <xf numFmtId="259" fontId="7" fillId="0" borderId="0" applyProtection="0"/>
    <xf numFmtId="259" fontId="7" fillId="0" borderId="0"/>
    <xf numFmtId="259" fontId="7" fillId="0" borderId="0"/>
    <xf numFmtId="259" fontId="7" fillId="0" borderId="0"/>
    <xf numFmtId="259" fontId="7" fillId="0" borderId="0"/>
    <xf numFmtId="259" fontId="7" fillId="0" borderId="0"/>
    <xf numFmtId="259" fontId="7" fillId="0" borderId="0"/>
    <xf numFmtId="259" fontId="7" fillId="0" borderId="0"/>
    <xf numFmtId="297" fontId="65" fillId="0" borderId="0"/>
    <xf numFmtId="171" fontId="165" fillId="0" borderId="0" applyFont="0" applyFill="0" applyBorder="0" applyAlignment="0" applyProtection="0"/>
    <xf numFmtId="173" fontId="165" fillId="0" borderId="0" applyFont="0" applyFill="0" applyBorder="0" applyAlignment="0" applyProtection="0"/>
    <xf numFmtId="171" fontId="165" fillId="0" borderId="0" applyFont="0" applyFill="0" applyBorder="0" applyAlignment="0" applyProtection="0"/>
    <xf numFmtId="41" fontId="165" fillId="0" borderId="0" applyFont="0" applyFill="0" applyBorder="0" applyAlignment="0" applyProtection="0"/>
    <xf numFmtId="216" fontId="165" fillId="0" borderId="0" applyFont="0" applyFill="0" applyBorder="0" applyAlignment="0" applyProtection="0"/>
    <xf numFmtId="216" fontId="165" fillId="0" borderId="0" applyFont="0" applyFill="0" applyBorder="0" applyAlignment="0" applyProtection="0"/>
    <xf numFmtId="216" fontId="165" fillId="0" borderId="0" applyFont="0" applyFill="0" applyBorder="0" applyAlignment="0" applyProtection="0"/>
    <xf numFmtId="216" fontId="165" fillId="0" borderId="0" applyFont="0" applyFill="0" applyBorder="0" applyAlignment="0" applyProtection="0"/>
    <xf numFmtId="216" fontId="165" fillId="0" borderId="0" applyFont="0" applyFill="0" applyBorder="0" applyAlignment="0" applyProtection="0"/>
    <xf numFmtId="216" fontId="165" fillId="0" borderId="0" applyFont="0" applyFill="0" applyBorder="0" applyAlignment="0" applyProtection="0"/>
    <xf numFmtId="216" fontId="165" fillId="0" borderId="0" applyFont="0" applyFill="0" applyBorder="0" applyAlignment="0" applyProtection="0"/>
    <xf numFmtId="216" fontId="165" fillId="0" borderId="0" applyFont="0" applyFill="0" applyBorder="0" applyAlignment="0" applyProtection="0"/>
    <xf numFmtId="216" fontId="165" fillId="0" borderId="0" applyFont="0" applyFill="0" applyBorder="0" applyAlignment="0" applyProtection="0"/>
    <xf numFmtId="216" fontId="165" fillId="0" borderId="0" applyFont="0" applyFill="0" applyBorder="0" applyAlignment="0" applyProtection="0"/>
    <xf numFmtId="216" fontId="165" fillId="0" borderId="0" applyFont="0" applyFill="0" applyBorder="0" applyAlignment="0" applyProtection="0"/>
    <xf numFmtId="216" fontId="165" fillId="0" borderId="0" applyFont="0" applyFill="0" applyBorder="0" applyAlignment="0" applyProtection="0"/>
    <xf numFmtId="298" fontId="112" fillId="0" borderId="0" applyFont="0" applyFill="0" applyBorder="0" applyAlignment="0" applyProtection="0"/>
    <xf numFmtId="298" fontId="112" fillId="0" borderId="0" applyFont="0" applyFill="0" applyBorder="0" applyAlignment="0" applyProtection="0"/>
    <xf numFmtId="41" fontId="166" fillId="0" borderId="0" applyFont="0" applyFill="0" applyBorder="0" applyAlignment="0" applyProtection="0"/>
    <xf numFmtId="41" fontId="166" fillId="0" borderId="0" applyFont="0" applyFill="0" applyBorder="0" applyAlignment="0" applyProtection="0"/>
    <xf numFmtId="298" fontId="112" fillId="0" borderId="0" applyFont="0" applyFill="0" applyBorder="0" applyAlignment="0" applyProtection="0"/>
    <xf numFmtId="298" fontId="112" fillId="0" borderId="0" applyFont="0" applyFill="0" applyBorder="0" applyAlignment="0" applyProtection="0"/>
    <xf numFmtId="171" fontId="165" fillId="0" borderId="0" applyFont="0" applyFill="0" applyBorder="0" applyAlignment="0" applyProtection="0"/>
    <xf numFmtId="171" fontId="165" fillId="0" borderId="0" applyFont="0" applyFill="0" applyBorder="0" applyAlignment="0" applyProtection="0"/>
    <xf numFmtId="298" fontId="112" fillId="0" borderId="0" applyFont="0" applyFill="0" applyBorder="0" applyAlignment="0" applyProtection="0"/>
    <xf numFmtId="298" fontId="112" fillId="0" borderId="0" applyFont="0" applyFill="0" applyBorder="0" applyAlignment="0" applyProtection="0"/>
    <xf numFmtId="299" fontId="5" fillId="0" borderId="0" applyFont="0" applyFill="0" applyBorder="0" applyAlignment="0" applyProtection="0"/>
    <xf numFmtId="299" fontId="5" fillId="0" borderId="0" applyFont="0" applyFill="0" applyBorder="0" applyAlignment="0" applyProtection="0"/>
    <xf numFmtId="300" fontId="5" fillId="0" borderId="0" applyFont="0" applyFill="0" applyBorder="0" applyAlignment="0" applyProtection="0"/>
    <xf numFmtId="300" fontId="5" fillId="0" borderId="0" applyFont="0" applyFill="0" applyBorder="0" applyAlignment="0" applyProtection="0"/>
    <xf numFmtId="41" fontId="165" fillId="0" borderId="0" applyFont="0" applyFill="0" applyBorder="0" applyAlignment="0" applyProtection="0"/>
    <xf numFmtId="41" fontId="165" fillId="0" borderId="0" applyFont="0" applyFill="0" applyBorder="0" applyAlignment="0" applyProtection="0"/>
    <xf numFmtId="41" fontId="165" fillId="0" borderId="0" applyFont="0" applyFill="0" applyBorder="0" applyAlignment="0" applyProtection="0"/>
    <xf numFmtId="41" fontId="165" fillId="0" borderId="0" applyFont="0" applyFill="0" applyBorder="0" applyAlignment="0" applyProtection="0"/>
    <xf numFmtId="41" fontId="165" fillId="0" borderId="0" applyFont="0" applyFill="0" applyBorder="0" applyAlignment="0" applyProtection="0"/>
    <xf numFmtId="41" fontId="165" fillId="0" borderId="0" applyFont="0" applyFill="0" applyBorder="0" applyAlignment="0" applyProtection="0"/>
    <xf numFmtId="41" fontId="166" fillId="0" borderId="0" applyFont="0" applyFill="0" applyBorder="0" applyAlignment="0" applyProtection="0"/>
    <xf numFmtId="41" fontId="166" fillId="0" borderId="0" applyFont="0" applyFill="0" applyBorder="0" applyAlignment="0" applyProtection="0"/>
    <xf numFmtId="165" fontId="165" fillId="0" borderId="0" applyFont="0" applyFill="0" applyBorder="0" applyAlignment="0" applyProtection="0"/>
    <xf numFmtId="41" fontId="165" fillId="0" borderId="0" applyFont="0" applyFill="0" applyBorder="0" applyAlignment="0" applyProtection="0"/>
    <xf numFmtId="165" fontId="165" fillId="0" borderId="0" applyFont="0" applyFill="0" applyBorder="0" applyAlignment="0" applyProtection="0"/>
    <xf numFmtId="165" fontId="165" fillId="0" borderId="0" applyFont="0" applyFill="0" applyBorder="0" applyAlignment="0" applyProtection="0"/>
    <xf numFmtId="165" fontId="165" fillId="0" borderId="0" applyFont="0" applyFill="0" applyBorder="0" applyAlignment="0" applyProtection="0"/>
    <xf numFmtId="165" fontId="165" fillId="0" borderId="0" applyFont="0" applyFill="0" applyBorder="0" applyAlignment="0" applyProtection="0"/>
    <xf numFmtId="41" fontId="165" fillId="0" borderId="0" applyFont="0" applyFill="0" applyBorder="0" applyAlignment="0" applyProtection="0"/>
    <xf numFmtId="171" fontId="165" fillId="0" borderId="0" applyFont="0" applyFill="0" applyBorder="0" applyAlignment="0" applyProtection="0"/>
    <xf numFmtId="41" fontId="165" fillId="0" borderId="0" applyFont="0" applyFill="0" applyBorder="0" applyAlignment="0" applyProtection="0"/>
    <xf numFmtId="171" fontId="165" fillId="0" borderId="0" applyFont="0" applyFill="0" applyBorder="0" applyAlignment="0" applyProtection="0"/>
    <xf numFmtId="41" fontId="165" fillId="0" borderId="0" applyFont="0" applyFill="0" applyBorder="0" applyAlignment="0" applyProtection="0"/>
    <xf numFmtId="41" fontId="165" fillId="0" borderId="0" applyFont="0" applyFill="0" applyBorder="0" applyAlignment="0" applyProtection="0"/>
    <xf numFmtId="165" fontId="165" fillId="0" borderId="0" applyFont="0" applyFill="0" applyBorder="0" applyAlignment="0" applyProtection="0"/>
    <xf numFmtId="165" fontId="165" fillId="0" borderId="0" applyFont="0" applyFill="0" applyBorder="0" applyAlignment="0" applyProtection="0"/>
    <xf numFmtId="41" fontId="165" fillId="0" borderId="0" applyFont="0" applyFill="0" applyBorder="0" applyAlignment="0" applyProtection="0"/>
    <xf numFmtId="173" fontId="165" fillId="0" borderId="0" applyFont="0" applyFill="0" applyBorder="0" applyAlignment="0" applyProtection="0"/>
    <xf numFmtId="43" fontId="165" fillId="0" borderId="0" applyFont="0" applyFill="0" applyBorder="0" applyAlignment="0" applyProtection="0"/>
    <xf numFmtId="205" fontId="165" fillId="0" borderId="0" applyFont="0" applyFill="0" applyBorder="0" applyAlignment="0" applyProtection="0"/>
    <xf numFmtId="205" fontId="165" fillId="0" borderId="0" applyFont="0" applyFill="0" applyBorder="0" applyAlignment="0" applyProtection="0"/>
    <xf numFmtId="205" fontId="165" fillId="0" borderId="0" applyFont="0" applyFill="0" applyBorder="0" applyAlignment="0" applyProtection="0"/>
    <xf numFmtId="205" fontId="165" fillId="0" borderId="0" applyFont="0" applyFill="0" applyBorder="0" applyAlignment="0" applyProtection="0"/>
    <xf numFmtId="205" fontId="165" fillId="0" borderId="0" applyFont="0" applyFill="0" applyBorder="0" applyAlignment="0" applyProtection="0"/>
    <xf numFmtId="205" fontId="165" fillId="0" borderId="0" applyFont="0" applyFill="0" applyBorder="0" applyAlignment="0" applyProtection="0"/>
    <xf numFmtId="205" fontId="165" fillId="0" borderId="0" applyFont="0" applyFill="0" applyBorder="0" applyAlignment="0" applyProtection="0"/>
    <xf numFmtId="205" fontId="165" fillId="0" borderId="0" applyFont="0" applyFill="0" applyBorder="0" applyAlignment="0" applyProtection="0"/>
    <xf numFmtId="205" fontId="165" fillId="0" borderId="0" applyFont="0" applyFill="0" applyBorder="0" applyAlignment="0" applyProtection="0"/>
    <xf numFmtId="205" fontId="165" fillId="0" borderId="0" applyFont="0" applyFill="0" applyBorder="0" applyAlignment="0" applyProtection="0"/>
    <xf numFmtId="205" fontId="165" fillId="0" borderId="0" applyFont="0" applyFill="0" applyBorder="0" applyAlignment="0" applyProtection="0"/>
    <xf numFmtId="205" fontId="165" fillId="0" borderId="0" applyFont="0" applyFill="0" applyBorder="0" applyAlignment="0" applyProtection="0"/>
    <xf numFmtId="301" fontId="112" fillId="0" borderId="0" applyFont="0" applyFill="0" applyBorder="0" applyAlignment="0" applyProtection="0"/>
    <xf numFmtId="301" fontId="112" fillId="0" borderId="0" applyFont="0" applyFill="0" applyBorder="0" applyAlignment="0" applyProtection="0"/>
    <xf numFmtId="43" fontId="166" fillId="0" borderId="0" applyFont="0" applyFill="0" applyBorder="0" applyAlignment="0" applyProtection="0"/>
    <xf numFmtId="43" fontId="166" fillId="0" borderId="0" applyFont="0" applyFill="0" applyBorder="0" applyAlignment="0" applyProtection="0"/>
    <xf numFmtId="301" fontId="112" fillId="0" borderId="0" applyFont="0" applyFill="0" applyBorder="0" applyAlignment="0" applyProtection="0"/>
    <xf numFmtId="301" fontId="112" fillId="0" borderId="0" applyFont="0" applyFill="0" applyBorder="0" applyAlignment="0" applyProtection="0"/>
    <xf numFmtId="173" fontId="165" fillId="0" borderId="0" applyFont="0" applyFill="0" applyBorder="0" applyAlignment="0" applyProtection="0"/>
    <xf numFmtId="173" fontId="165" fillId="0" borderId="0" applyFont="0" applyFill="0" applyBorder="0" applyAlignment="0" applyProtection="0"/>
    <xf numFmtId="301" fontId="112" fillId="0" borderId="0" applyFont="0" applyFill="0" applyBorder="0" applyAlignment="0" applyProtection="0"/>
    <xf numFmtId="301" fontId="112"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302" fontId="5" fillId="0" borderId="0" applyFont="0" applyFill="0" applyBorder="0" applyAlignment="0" applyProtection="0"/>
    <xf numFmtId="302" fontId="5" fillId="0" borderId="0" applyFont="0" applyFill="0" applyBorder="0" applyAlignment="0" applyProtection="0"/>
    <xf numFmtId="43" fontId="165" fillId="0" borderId="0" applyFont="0" applyFill="0" applyBorder="0" applyAlignment="0" applyProtection="0"/>
    <xf numFmtId="43" fontId="165" fillId="0" borderId="0" applyFont="0" applyFill="0" applyBorder="0" applyAlignment="0" applyProtection="0"/>
    <xf numFmtId="43" fontId="165" fillId="0" borderId="0" applyFont="0" applyFill="0" applyBorder="0" applyAlignment="0" applyProtection="0"/>
    <xf numFmtId="43" fontId="165" fillId="0" borderId="0" applyFont="0" applyFill="0" applyBorder="0" applyAlignment="0" applyProtection="0"/>
    <xf numFmtId="43" fontId="165" fillId="0" borderId="0" applyFont="0" applyFill="0" applyBorder="0" applyAlignment="0" applyProtection="0"/>
    <xf numFmtId="43" fontId="165" fillId="0" borderId="0" applyFont="0" applyFill="0" applyBorder="0" applyAlignment="0" applyProtection="0"/>
    <xf numFmtId="43" fontId="166" fillId="0" borderId="0" applyFont="0" applyFill="0" applyBorder="0" applyAlignment="0" applyProtection="0"/>
    <xf numFmtId="43" fontId="166" fillId="0" borderId="0" applyFont="0" applyFill="0" applyBorder="0" applyAlignment="0" applyProtection="0"/>
    <xf numFmtId="167" fontId="165" fillId="0" borderId="0" applyFont="0" applyFill="0" applyBorder="0" applyAlignment="0" applyProtection="0"/>
    <xf numFmtId="43" fontId="165" fillId="0" borderId="0" applyFont="0" applyFill="0" applyBorder="0" applyAlignment="0" applyProtection="0"/>
    <xf numFmtId="167" fontId="165" fillId="0" borderId="0" applyFont="0" applyFill="0" applyBorder="0" applyAlignment="0" applyProtection="0"/>
    <xf numFmtId="167" fontId="165" fillId="0" borderId="0" applyFont="0" applyFill="0" applyBorder="0" applyAlignment="0" applyProtection="0"/>
    <xf numFmtId="167" fontId="165" fillId="0" borderId="0" applyFont="0" applyFill="0" applyBorder="0" applyAlignment="0" applyProtection="0"/>
    <xf numFmtId="167" fontId="165" fillId="0" borderId="0" applyFont="0" applyFill="0" applyBorder="0" applyAlignment="0" applyProtection="0"/>
    <xf numFmtId="43" fontId="165" fillId="0" borderId="0" applyFont="0" applyFill="0" applyBorder="0" applyAlignment="0" applyProtection="0"/>
    <xf numFmtId="173" fontId="165" fillId="0" borderId="0" applyFont="0" applyFill="0" applyBorder="0" applyAlignment="0" applyProtection="0"/>
    <xf numFmtId="43" fontId="165" fillId="0" borderId="0" applyFont="0" applyFill="0" applyBorder="0" applyAlignment="0" applyProtection="0"/>
    <xf numFmtId="173" fontId="165" fillId="0" borderId="0" applyFont="0" applyFill="0" applyBorder="0" applyAlignment="0" applyProtection="0"/>
    <xf numFmtId="43" fontId="165" fillId="0" borderId="0" applyFont="0" applyFill="0" applyBorder="0" applyAlignment="0" applyProtection="0"/>
    <xf numFmtId="43" fontId="165" fillId="0" borderId="0" applyFont="0" applyFill="0" applyBorder="0" applyAlignment="0" applyProtection="0"/>
    <xf numFmtId="167" fontId="165" fillId="0" borderId="0" applyFont="0" applyFill="0" applyBorder="0" applyAlignment="0" applyProtection="0"/>
    <xf numFmtId="167" fontId="165" fillId="0" borderId="0" applyFont="0" applyFill="0" applyBorder="0" applyAlignment="0" applyProtection="0"/>
    <xf numFmtId="43" fontId="165" fillId="0" borderId="0" applyFont="0" applyFill="0" applyBorder="0" applyAlignment="0" applyProtection="0"/>
    <xf numFmtId="3" fontId="5" fillId="0" borderId="0" applyFont="0" applyBorder="0" applyAlignment="0"/>
    <xf numFmtId="0" fontId="112"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32" fontId="140"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172" fontId="140"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1" fontId="140"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32" fontId="140"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0" fontId="167" fillId="0" borderId="0" applyNumberFormat="0" applyAlignment="0">
      <alignment horizontal="left"/>
    </xf>
    <xf numFmtId="0" fontId="168" fillId="0" borderId="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0" fontId="169" fillId="0" borderId="0"/>
    <xf numFmtId="0" fontId="170" fillId="0" borderId="0" applyNumberFormat="0" applyFill="0" applyBorder="0" applyAlignment="0" applyProtection="0"/>
    <xf numFmtId="3" fontId="5" fillId="0" borderId="0" applyFont="0" applyBorder="0" applyAlignment="0"/>
    <xf numFmtId="0" fontId="7" fillId="0" borderId="0"/>
    <xf numFmtId="0" fontId="7" fillId="0" borderId="0"/>
    <xf numFmtId="0" fontId="7" fillId="0" borderId="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13" fillId="0" borderId="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0" fontId="171" fillId="0" borderId="0" applyNumberFormat="0" applyFill="0" applyBorder="0" applyAlignment="0" applyProtection="0"/>
    <xf numFmtId="0" fontId="172" fillId="0" borderId="0" applyNumberFormat="0" applyFill="0" applyBorder="0" applyProtection="0">
      <alignment vertical="center"/>
    </xf>
    <xf numFmtId="0" fontId="173" fillId="0" borderId="0" applyNumberFormat="0" applyFill="0" applyBorder="0" applyAlignment="0" applyProtection="0"/>
    <xf numFmtId="0" fontId="174" fillId="0" borderId="0" applyNumberFormat="0" applyFill="0" applyBorder="0" applyProtection="0">
      <alignment vertical="center"/>
    </xf>
    <xf numFmtId="0" fontId="175" fillId="0" borderId="0" applyNumberFormat="0" applyFill="0" applyBorder="0" applyAlignment="0" applyProtection="0"/>
    <xf numFmtId="0" fontId="176" fillId="0" borderId="0" applyNumberFormat="0" applyFill="0" applyBorder="0" applyAlignment="0" applyProtection="0"/>
    <xf numFmtId="304" fontId="177" fillId="0" borderId="32" applyNumberFormat="0" applyFill="0" applyBorder="0" applyAlignment="0" applyProtection="0"/>
    <xf numFmtId="0" fontId="178" fillId="0" borderId="0" applyNumberFormat="0" applyFill="0" applyBorder="0" applyAlignment="0" applyProtection="0"/>
    <xf numFmtId="0" fontId="179" fillId="0" borderId="0">
      <alignment vertical="top" wrapText="1"/>
    </xf>
    <xf numFmtId="3" fontId="5" fillId="29" borderId="33">
      <alignment horizontal="right" vertical="top" wrapText="1"/>
    </xf>
    <xf numFmtId="3" fontId="5" fillId="29" borderId="33">
      <alignment horizontal="right" vertical="top" wrapText="1"/>
    </xf>
    <xf numFmtId="3" fontId="5" fillId="29" borderId="33">
      <alignment horizontal="right" vertical="top" wrapText="1"/>
    </xf>
    <xf numFmtId="3" fontId="5" fillId="29" borderId="33">
      <alignment horizontal="right" vertical="top" wrapText="1"/>
    </xf>
    <xf numFmtId="0" fontId="180" fillId="11" borderId="0" applyNumberFormat="0" applyBorder="0" applyAlignment="0" applyProtection="0"/>
    <xf numFmtId="38" fontId="181" fillId="7"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7"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8" fontId="181" fillId="3" borderId="0" applyNumberFormat="0" applyBorder="0" applyAlignment="0" applyProtection="0"/>
    <xf numFmtId="305" fontId="81" fillId="7" borderId="0" applyBorder="0" applyProtection="0"/>
    <xf numFmtId="0" fontId="182" fillId="0" borderId="7" applyNumberFormat="0" applyFill="0" applyBorder="0" applyAlignment="0" applyProtection="0">
      <alignment horizontal="center" vertical="center"/>
    </xf>
    <xf numFmtId="0" fontId="183" fillId="0" borderId="0" applyNumberFormat="0" applyFont="0" applyBorder="0" applyAlignment="0">
      <alignment horizontal="left" vertical="center"/>
    </xf>
    <xf numFmtId="0" fontId="184" fillId="30" borderId="0"/>
    <xf numFmtId="0" fontId="185" fillId="0" borderId="0">
      <alignment horizontal="left"/>
    </xf>
    <xf numFmtId="0" fontId="186" fillId="0" borderId="0">
      <alignment horizontal="left"/>
    </xf>
    <xf numFmtId="0" fontId="8" fillId="0" borderId="1" applyNumberFormat="0" applyAlignment="0" applyProtection="0">
      <alignment horizontal="left" vertical="center"/>
    </xf>
    <xf numFmtId="0" fontId="8" fillId="0" borderId="2">
      <alignment horizontal="left" vertical="center"/>
    </xf>
    <xf numFmtId="0" fontId="8" fillId="0" borderId="2">
      <alignment horizontal="left" vertical="center"/>
    </xf>
    <xf numFmtId="0" fontId="8" fillId="0" borderId="2">
      <alignment horizontal="left" vertical="center"/>
    </xf>
    <xf numFmtId="0" fontId="8" fillId="0" borderId="2">
      <alignment horizontal="left" vertical="center"/>
    </xf>
    <xf numFmtId="0" fontId="8" fillId="0" borderId="2">
      <alignment horizontal="left" vertical="center"/>
    </xf>
    <xf numFmtId="0" fontId="8" fillId="0" borderId="2">
      <alignment horizontal="left" vertical="center"/>
    </xf>
    <xf numFmtId="0" fontId="8" fillId="0" borderId="2">
      <alignment horizontal="left" vertical="center"/>
    </xf>
    <xf numFmtId="14" fontId="187" fillId="31" borderId="34">
      <alignment horizontal="center" vertical="center" wrapText="1"/>
    </xf>
    <xf numFmtId="0" fontId="188" fillId="0" borderId="35" applyNumberFormat="0" applyFill="0" applyAlignment="0" applyProtection="0"/>
    <xf numFmtId="0" fontId="189" fillId="0" borderId="36" applyNumberFormat="0" applyFill="0" applyAlignment="0" applyProtection="0"/>
    <xf numFmtId="0" fontId="190" fillId="0" borderId="37" applyNumberFormat="0" applyFill="0" applyAlignment="0" applyProtection="0"/>
    <xf numFmtId="0" fontId="190" fillId="0" borderId="0" applyNumberFormat="0" applyFill="0" applyBorder="0" applyAlignment="0" applyProtection="0"/>
    <xf numFmtId="0" fontId="144" fillId="0" borderId="0" applyFill="0" applyAlignment="0" applyProtection="0">
      <protection locked="0"/>
    </xf>
    <xf numFmtId="0" fontId="144" fillId="0" borderId="8" applyFill="0" applyAlignment="0" applyProtection="0">
      <protection locked="0"/>
    </xf>
    <xf numFmtId="0" fontId="191" fillId="0" borderId="0" applyProtection="0"/>
    <xf numFmtId="0" fontId="8" fillId="0" borderId="0" applyProtection="0"/>
    <xf numFmtId="0" fontId="192" fillId="0" borderId="34">
      <alignment horizontal="center"/>
    </xf>
    <xf numFmtId="0" fontId="192" fillId="0" borderId="0">
      <alignment horizontal="center"/>
    </xf>
    <xf numFmtId="5" fontId="193" fillId="32" borderId="4" applyNumberFormat="0" applyAlignment="0">
      <alignment horizontal="left" vertical="top"/>
    </xf>
    <xf numFmtId="5" fontId="193" fillId="32" borderId="4" applyNumberFormat="0" applyAlignment="0">
      <alignment horizontal="left" vertical="top"/>
    </xf>
    <xf numFmtId="306" fontId="193" fillId="32" borderId="4" applyNumberFormat="0" applyAlignment="0">
      <alignment horizontal="left" vertical="top"/>
    </xf>
    <xf numFmtId="49" fontId="194" fillId="0" borderId="4">
      <alignment vertical="center"/>
    </xf>
    <xf numFmtId="49" fontId="194" fillId="0" borderId="4">
      <alignment vertical="center"/>
    </xf>
    <xf numFmtId="0" fontId="54" fillId="0" borderId="0"/>
    <xf numFmtId="171" fontId="5" fillId="0" borderId="0" applyFont="0" applyFill="0" applyBorder="0" applyAlignment="0" applyProtection="0"/>
    <xf numFmtId="38" fontId="105" fillId="0" borderId="0" applyFont="0" applyFill="0" applyBorder="0" applyAlignment="0" applyProtection="0"/>
    <xf numFmtId="41" fontId="101" fillId="0" borderId="0" applyFont="0" applyFill="0" applyBorder="0" applyAlignment="0" applyProtection="0"/>
    <xf numFmtId="222" fontId="101" fillId="0" borderId="0" applyFont="0" applyFill="0" applyBorder="0" applyAlignment="0" applyProtection="0"/>
    <xf numFmtId="307" fontId="195" fillId="0" borderId="0" applyFont="0" applyFill="0" applyBorder="0" applyAlignment="0" applyProtection="0"/>
    <xf numFmtId="10" fontId="181" fillId="3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3" borderId="4" applyNumberFormat="0" applyBorder="0" applyAlignment="0" applyProtection="0"/>
    <xf numFmtId="10" fontId="181" fillId="3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10" fontId="181" fillId="3" borderId="4" applyNumberFormat="0" applyBorder="0" applyAlignment="0" applyProtection="0"/>
    <xf numFmtId="0" fontId="196" fillId="14" borderId="27" applyNumberFormat="0" applyAlignment="0" applyProtection="0"/>
    <xf numFmtId="0" fontId="196" fillId="14" borderId="27" applyNumberFormat="0" applyAlignment="0" applyProtection="0"/>
    <xf numFmtId="0" fontId="196" fillId="14" borderId="27" applyNumberFormat="0" applyAlignment="0" applyProtection="0"/>
    <xf numFmtId="0" fontId="196" fillId="14" borderId="27" applyNumberFormat="0" applyAlignment="0" applyProtection="0"/>
    <xf numFmtId="0" fontId="196" fillId="14" borderId="27" applyNumberFormat="0" applyAlignment="0" applyProtection="0"/>
    <xf numFmtId="0" fontId="196" fillId="14" borderId="27" applyNumberFormat="0" applyAlignment="0" applyProtection="0"/>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8" fillId="0" borderId="0" applyNumberFormat="0" applyFill="0" applyBorder="0" applyAlignment="0" applyProtection="0">
      <alignment vertical="top"/>
      <protection locked="0"/>
    </xf>
    <xf numFmtId="0" fontId="198" fillId="0" borderId="0" applyNumberFormat="0" applyFill="0" applyBorder="0" applyAlignment="0" applyProtection="0">
      <alignment vertical="top"/>
      <protection locked="0"/>
    </xf>
    <xf numFmtId="0" fontId="199"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8" fillId="0" borderId="0" applyNumberFormat="0" applyFill="0" applyBorder="0" applyAlignment="0" applyProtection="0">
      <alignment vertical="top"/>
      <protection locked="0"/>
    </xf>
    <xf numFmtId="0" fontId="198" fillId="0" borderId="0" applyNumberFormat="0" applyFill="0" applyBorder="0" applyAlignment="0" applyProtection="0">
      <alignment vertical="top"/>
      <protection locked="0"/>
    </xf>
    <xf numFmtId="0" fontId="198" fillId="0" borderId="0" applyNumberFormat="0" applyFill="0" applyBorder="0" applyAlignment="0" applyProtection="0">
      <alignment vertical="top"/>
      <protection locked="0"/>
    </xf>
    <xf numFmtId="0" fontId="198" fillId="0" borderId="0" applyNumberFormat="0" applyFill="0" applyBorder="0" applyAlignment="0" applyProtection="0">
      <alignment vertical="top"/>
      <protection locked="0"/>
    </xf>
    <xf numFmtId="171" fontId="5" fillId="0" borderId="0" applyFont="0" applyFill="0" applyBorder="0" applyAlignment="0" applyProtection="0"/>
    <xf numFmtId="0" fontId="5" fillId="0" borderId="0"/>
    <xf numFmtId="0" fontId="129" fillId="0" borderId="38">
      <alignment horizontal="centerContinuous"/>
    </xf>
    <xf numFmtId="254" fontId="5" fillId="34" borderId="33">
      <alignment vertical="top" wrapText="1"/>
    </xf>
    <xf numFmtId="254" fontId="5" fillId="34" borderId="33">
      <alignment vertical="top" wrapText="1"/>
    </xf>
    <xf numFmtId="254" fontId="5" fillId="34" borderId="33">
      <alignment vertical="top" wrapText="1"/>
    </xf>
    <xf numFmtId="254" fontId="5" fillId="34" borderId="33">
      <alignment vertical="top" wrapText="1"/>
    </xf>
    <xf numFmtId="0" fontId="105" fillId="0" borderId="0"/>
    <xf numFmtId="0" fontId="17" fillId="0" borderId="0"/>
    <xf numFmtId="0" fontId="17" fillId="0" borderId="0"/>
    <xf numFmtId="0" fontId="9" fillId="0" borderId="0"/>
    <xf numFmtId="0" fontId="30" fillId="0" borderId="0"/>
    <xf numFmtId="0" fontId="54" fillId="0" borderId="0" applyNumberFormat="0" applyFont="0" applyFill="0" applyBorder="0" applyProtection="0">
      <alignment horizontal="left" vertical="center"/>
    </xf>
    <xf numFmtId="0" fontId="105" fillId="0" borderId="0"/>
    <xf numFmtId="0" fontId="112"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32" fontId="140"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172" fontId="140"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1" fontId="140"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32" fontId="140"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0" fontId="200" fillId="0" borderId="39" applyNumberFormat="0" applyFill="0" applyAlignment="0" applyProtection="0"/>
    <xf numFmtId="3" fontId="201" fillId="0" borderId="10" applyNumberFormat="0" applyAlignment="0">
      <alignment horizontal="center" vertical="center"/>
    </xf>
    <xf numFmtId="3" fontId="116" fillId="0" borderId="10" applyNumberFormat="0" applyAlignment="0">
      <alignment horizontal="center" vertical="center"/>
    </xf>
    <xf numFmtId="3" fontId="193" fillId="0" borderId="10" applyNumberFormat="0" applyAlignment="0">
      <alignment horizontal="center" vertical="center"/>
    </xf>
    <xf numFmtId="292" fontId="202" fillId="0" borderId="40" applyNumberFormat="0" applyFont="0" applyFill="0" applyBorder="0">
      <alignment horizontal="center"/>
    </xf>
    <xf numFmtId="292" fontId="202" fillId="0" borderId="40" applyNumberFormat="0" applyFont="0" applyFill="0" applyBorder="0">
      <alignment horizontal="center"/>
    </xf>
    <xf numFmtId="38" fontId="105" fillId="0" borderId="0" applyFont="0" applyFill="0" applyBorder="0" applyAlignment="0" applyProtection="0"/>
    <xf numFmtId="4" fontId="140" fillId="0" borderId="0" applyFont="0" applyFill="0" applyBorder="0" applyAlignment="0" applyProtection="0"/>
    <xf numFmtId="38" fontId="105" fillId="0" borderId="0" applyFont="0" applyFill="0" applyBorder="0" applyAlignment="0" applyProtection="0"/>
    <xf numFmtId="40" fontId="105" fillId="0" borderId="0" applyFont="0" applyFill="0" applyBorder="0" applyAlignment="0" applyProtection="0"/>
    <xf numFmtId="171" fontId="112" fillId="0" borderId="0" applyFont="0" applyFill="0" applyBorder="0" applyAlignment="0" applyProtection="0"/>
    <xf numFmtId="173" fontId="112" fillId="0" borderId="0" applyFont="0" applyFill="0" applyBorder="0" applyAlignment="0" applyProtection="0"/>
    <xf numFmtId="0" fontId="203" fillId="0" borderId="34"/>
    <xf numFmtId="0" fontId="204" fillId="0" borderId="34"/>
    <xf numFmtId="308" fontId="112" fillId="0" borderId="40"/>
    <xf numFmtId="308" fontId="112" fillId="0" borderId="40"/>
    <xf numFmtId="309" fontId="205" fillId="0" borderId="40"/>
    <xf numFmtId="310" fontId="58" fillId="0" borderId="0" applyFont="0" applyFill="0" applyBorder="0" applyAlignment="0" applyProtection="0"/>
    <xf numFmtId="311" fontId="58" fillId="0" borderId="0" applyFont="0" applyFill="0" applyBorder="0" applyAlignment="0" applyProtection="0"/>
    <xf numFmtId="312" fontId="112" fillId="0" borderId="0" applyFont="0" applyFill="0" applyBorder="0" applyAlignment="0" applyProtection="0"/>
    <xf numFmtId="313" fontId="112" fillId="0" borderId="0" applyFont="0" applyFill="0" applyBorder="0" applyAlignment="0" applyProtection="0"/>
    <xf numFmtId="0" fontId="84" fillId="0" borderId="0"/>
    <xf numFmtId="0" fontId="206" fillId="35" borderId="0" applyNumberFormat="0" applyBorder="0" applyAlignment="0" applyProtection="0"/>
    <xf numFmtId="0" fontId="57" fillId="0" borderId="41"/>
    <xf numFmtId="0" fontId="54" fillId="0" borderId="0"/>
    <xf numFmtId="0" fontId="65" fillId="0" borderId="3" applyNumberFormat="0" applyAlignment="0">
      <alignment horizontal="center"/>
    </xf>
    <xf numFmtId="0" fontId="65" fillId="0" borderId="3" applyNumberFormat="0" applyAlignment="0">
      <alignment horizontal="center"/>
    </xf>
    <xf numFmtId="0" fontId="65" fillId="0" borderId="3" applyNumberFormat="0" applyAlignment="0">
      <alignment horizontal="center"/>
    </xf>
    <xf numFmtId="0" fontId="65" fillId="0" borderId="3" applyNumberFormat="0" applyAlignment="0">
      <alignment horizontal="center"/>
    </xf>
    <xf numFmtId="37" fontId="207" fillId="0" borderId="0"/>
    <xf numFmtId="37" fontId="207" fillId="0" borderId="0"/>
    <xf numFmtId="37" fontId="207" fillId="0" borderId="0"/>
    <xf numFmtId="0" fontId="208" fillId="0" borderId="41" applyNumberFormat="0" applyFont="0" applyFill="0" applyBorder="0" applyAlignment="0">
      <alignment horizontal="center"/>
    </xf>
    <xf numFmtId="0" fontId="208" fillId="0" borderId="41" applyNumberFormat="0" applyFont="0" applyFill="0" applyBorder="0" applyAlignment="0">
      <alignment horizontal="center"/>
    </xf>
    <xf numFmtId="0" fontId="209" fillId="0" borderId="0"/>
    <xf numFmtId="0" fontId="7" fillId="0" borderId="0"/>
    <xf numFmtId="0" fontId="7" fillId="0" borderId="0"/>
    <xf numFmtId="0" fontId="210" fillId="0" borderId="0"/>
    <xf numFmtId="0" fontId="14" fillId="0" borderId="0"/>
    <xf numFmtId="0" fontId="5" fillId="0" borderId="0"/>
    <xf numFmtId="0" fontId="29" fillId="0" borderId="0"/>
    <xf numFmtId="0" fontId="84" fillId="0" borderId="0"/>
    <xf numFmtId="0" fontId="84" fillId="0" borderId="0"/>
    <xf numFmtId="0" fontId="151" fillId="0" borderId="0"/>
    <xf numFmtId="0" fontId="4" fillId="0" borderId="0"/>
    <xf numFmtId="0" fontId="84" fillId="0" borderId="0"/>
    <xf numFmtId="0" fontId="7" fillId="0" borderId="0"/>
    <xf numFmtId="0" fontId="211" fillId="0" borderId="0"/>
    <xf numFmtId="0" fontId="7" fillId="0" borderId="0"/>
    <xf numFmtId="0" fontId="48" fillId="0" borderId="0"/>
    <xf numFmtId="0" fontId="55" fillId="0" borderId="0"/>
    <xf numFmtId="0" fontId="4" fillId="0" borderId="0"/>
    <xf numFmtId="0" fontId="4" fillId="0" borderId="0"/>
    <xf numFmtId="0" fontId="4" fillId="0" borderId="0"/>
    <xf numFmtId="0" fontId="4" fillId="0" borderId="0"/>
    <xf numFmtId="0" fontId="4" fillId="0" borderId="0"/>
    <xf numFmtId="0" fontId="4" fillId="0" borderId="0"/>
    <xf numFmtId="0" fontId="212" fillId="0" borderId="0"/>
    <xf numFmtId="0" fontId="111" fillId="0" borderId="0"/>
    <xf numFmtId="0" fontId="112" fillId="0" borderId="0"/>
    <xf numFmtId="0" fontId="32" fillId="0" borderId="0"/>
    <xf numFmtId="0" fontId="7"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1" fillId="0" borderId="0"/>
    <xf numFmtId="0" fontId="5" fillId="0" borderId="0"/>
    <xf numFmtId="0" fontId="29" fillId="0" borderId="0"/>
    <xf numFmtId="0" fontId="84" fillId="0" borderId="0"/>
    <xf numFmtId="0" fontId="7" fillId="0" borderId="0"/>
    <xf numFmtId="0" fontId="112" fillId="0" borderId="0"/>
    <xf numFmtId="0" fontId="84" fillId="0" borderId="0"/>
    <xf numFmtId="0" fontId="17" fillId="0" borderId="0"/>
    <xf numFmtId="0" fontId="9" fillId="0" borderId="0"/>
    <xf numFmtId="0" fontId="29" fillId="0" borderId="0"/>
    <xf numFmtId="0" fontId="7" fillId="0" borderId="0"/>
    <xf numFmtId="0" fontId="4" fillId="0" borderId="0"/>
    <xf numFmtId="0" fontId="4" fillId="0" borderId="0"/>
    <xf numFmtId="0" fontId="4" fillId="0" borderId="0"/>
    <xf numFmtId="0" fontId="4" fillId="0" borderId="0"/>
    <xf numFmtId="0" fontId="4" fillId="0" borderId="0"/>
    <xf numFmtId="0" fontId="8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0" borderId="0" applyProtection="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0" borderId="0"/>
    <xf numFmtId="0" fontId="7" fillId="0" borderId="0"/>
    <xf numFmtId="0" fontId="7" fillId="0" borderId="0"/>
    <xf numFmtId="0" fontId="84" fillId="0" borderId="0"/>
    <xf numFmtId="0" fontId="212" fillId="0" borderId="0"/>
    <xf numFmtId="0" fontId="7" fillId="0" borderId="0"/>
    <xf numFmtId="0" fontId="7" fillId="0" borderId="0"/>
    <xf numFmtId="0" fontId="17" fillId="0" borderId="0"/>
    <xf numFmtId="0" fontId="84" fillId="0" borderId="0"/>
    <xf numFmtId="0" fontId="17" fillId="0" borderId="0"/>
    <xf numFmtId="0" fontId="84" fillId="0" borderId="0"/>
    <xf numFmtId="0" fontId="17" fillId="0" borderId="0"/>
    <xf numFmtId="0" fontId="65" fillId="0" borderId="0"/>
    <xf numFmtId="0" fontId="17" fillId="0" borderId="0"/>
    <xf numFmtId="0" fontId="84" fillId="0" borderId="0"/>
    <xf numFmtId="0" fontId="5" fillId="0" borderId="0"/>
    <xf numFmtId="0" fontId="84" fillId="0" borderId="0"/>
    <xf numFmtId="0" fontId="84"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1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4" fillId="0" borderId="0"/>
    <xf numFmtId="0" fontId="8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7" fillId="0" borderId="0"/>
    <xf numFmtId="0" fontId="84" fillId="0" borderId="0"/>
    <xf numFmtId="0" fontId="212" fillId="0" borderId="0"/>
    <xf numFmtId="0" fontId="212" fillId="0" borderId="0"/>
    <xf numFmtId="0" fontId="212" fillId="0" borderId="0"/>
    <xf numFmtId="0" fontId="13" fillId="0" borderId="0" applyProtection="0"/>
    <xf numFmtId="0" fontId="2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4" fillId="0" borderId="0"/>
    <xf numFmtId="0" fontId="84" fillId="0" borderId="0"/>
    <xf numFmtId="0" fontId="84" fillId="0" borderId="0"/>
    <xf numFmtId="0" fontId="29" fillId="0" borderId="0"/>
    <xf numFmtId="0" fontId="29" fillId="0" borderId="0"/>
    <xf numFmtId="0" fontId="155" fillId="0" borderId="0"/>
    <xf numFmtId="0" fontId="30" fillId="0" borderId="0"/>
    <xf numFmtId="0" fontId="29" fillId="0" borderId="0"/>
    <xf numFmtId="0" fontId="4" fillId="0" borderId="0"/>
    <xf numFmtId="0" fontId="4" fillId="0" borderId="0"/>
    <xf numFmtId="0" fontId="29" fillId="0" borderId="0"/>
    <xf numFmtId="0" fontId="29" fillId="0" borderId="0"/>
    <xf numFmtId="0" fontId="214" fillId="0" borderId="0"/>
    <xf numFmtId="0" fontId="214" fillId="0" borderId="0"/>
    <xf numFmtId="0" fontId="5" fillId="0" borderId="0"/>
    <xf numFmtId="0" fontId="84" fillId="0" borderId="0"/>
    <xf numFmtId="0" fontId="5" fillId="0" borderId="0"/>
    <xf numFmtId="0" fontId="4" fillId="0" borderId="0"/>
    <xf numFmtId="0" fontId="17" fillId="0" borderId="0"/>
    <xf numFmtId="0" fontId="84" fillId="0" borderId="0"/>
    <xf numFmtId="0" fontId="84" fillId="0" borderId="0" applyProtection="0"/>
    <xf numFmtId="0" fontId="4" fillId="0" borderId="0"/>
    <xf numFmtId="0" fontId="214" fillId="0" borderId="0"/>
    <xf numFmtId="0" fontId="214" fillId="0" borderId="0"/>
    <xf numFmtId="0" fontId="214" fillId="0" borderId="0"/>
    <xf numFmtId="0" fontId="214" fillId="0" borderId="0"/>
    <xf numFmtId="0" fontId="17" fillId="0" borderId="0"/>
    <xf numFmtId="0" fontId="85" fillId="0" borderId="0"/>
    <xf numFmtId="0" fontId="85" fillId="0" borderId="0"/>
    <xf numFmtId="0" fontId="1" fillId="0" borderId="0"/>
    <xf numFmtId="0" fontId="85" fillId="0" borderId="0"/>
    <xf numFmtId="0" fontId="85" fillId="0" borderId="0"/>
    <xf numFmtId="0" fontId="4" fillId="0" borderId="0"/>
    <xf numFmtId="0" fontId="85" fillId="0" borderId="0"/>
    <xf numFmtId="0" fontId="85" fillId="0" borderId="0"/>
    <xf numFmtId="0" fontId="17" fillId="0" borderId="0"/>
    <xf numFmtId="0" fontId="65" fillId="0" borderId="0"/>
    <xf numFmtId="0" fontId="84" fillId="0" borderId="0"/>
    <xf numFmtId="0" fontId="212" fillId="0" borderId="0"/>
    <xf numFmtId="0" fontId="7" fillId="0" borderId="0"/>
    <xf numFmtId="0" fontId="17" fillId="0" borderId="0"/>
    <xf numFmtId="0" fontId="7" fillId="0" borderId="0"/>
    <xf numFmtId="0" fontId="13" fillId="0" borderId="0"/>
    <xf numFmtId="0" fontId="13" fillId="0" borderId="0" applyProtection="0"/>
    <xf numFmtId="0" fontId="13" fillId="0" borderId="0"/>
    <xf numFmtId="0" fontId="13" fillId="0" borderId="0" applyProtection="0"/>
    <xf numFmtId="0" fontId="7" fillId="0" borderId="0"/>
    <xf numFmtId="0" fontId="13" fillId="0" borderId="0" applyProtection="0"/>
    <xf numFmtId="0" fontId="9" fillId="0" borderId="0"/>
    <xf numFmtId="0" fontId="7" fillId="0" borderId="0"/>
    <xf numFmtId="0" fontId="13" fillId="0" borderId="0" applyProtection="0"/>
    <xf numFmtId="0" fontId="13" fillId="0" borderId="0"/>
    <xf numFmtId="0" fontId="9" fillId="0" borderId="0"/>
    <xf numFmtId="0" fontId="13" fillId="0" borderId="0" applyProtection="0"/>
    <xf numFmtId="0" fontId="9" fillId="0" borderId="0"/>
    <xf numFmtId="0" fontId="13" fillId="0" borderId="0" applyProtection="0"/>
    <xf numFmtId="0" fontId="84" fillId="0" borderId="0"/>
    <xf numFmtId="0" fontId="13" fillId="0" borderId="0" applyProtection="0"/>
    <xf numFmtId="0" fontId="7" fillId="0" borderId="0"/>
    <xf numFmtId="0" fontId="51" fillId="0" borderId="0"/>
    <xf numFmtId="0" fontId="84" fillId="0" borderId="0"/>
    <xf numFmtId="0" fontId="7" fillId="0" borderId="0"/>
    <xf numFmtId="0" fontId="151" fillId="0" borderId="0"/>
    <xf numFmtId="0" fontId="7" fillId="0" borderId="0"/>
    <xf numFmtId="0" fontId="7" fillId="0" borderId="0"/>
    <xf numFmtId="0" fontId="7" fillId="0" borderId="0"/>
    <xf numFmtId="0" fontId="7" fillId="0" borderId="0"/>
    <xf numFmtId="0" fontId="7" fillId="0" borderId="0"/>
    <xf numFmtId="0" fontId="84" fillId="0" borderId="0"/>
    <xf numFmtId="0" fontId="7" fillId="0" borderId="0"/>
    <xf numFmtId="0" fontId="7" fillId="0" borderId="0"/>
    <xf numFmtId="0" fontId="4" fillId="0" borderId="0"/>
    <xf numFmtId="0" fontId="7" fillId="0" borderId="0"/>
    <xf numFmtId="0" fontId="7" fillId="0" borderId="0"/>
    <xf numFmtId="0" fontId="58" fillId="0" borderId="0"/>
    <xf numFmtId="0" fontId="58" fillId="0" borderId="0" applyProtection="0"/>
    <xf numFmtId="0" fontId="84" fillId="0" borderId="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0" borderId="0"/>
    <xf numFmtId="0" fontId="55" fillId="0" borderId="0"/>
    <xf numFmtId="0" fontId="13" fillId="0" borderId="0"/>
    <xf numFmtId="0" fontId="13" fillId="0" borderId="0"/>
    <xf numFmtId="0" fontId="29" fillId="0" borderId="0"/>
    <xf numFmtId="0" fontId="29" fillId="0" borderId="0"/>
    <xf numFmtId="0" fontId="84" fillId="0" borderId="0" applyProtection="0"/>
    <xf numFmtId="0" fontId="29" fillId="0" borderId="0"/>
    <xf numFmtId="0" fontId="29" fillId="0" borderId="0"/>
    <xf numFmtId="0" fontId="29" fillId="0" borderId="0"/>
    <xf numFmtId="0" fontId="29" fillId="0" borderId="0"/>
    <xf numFmtId="0" fontId="13" fillId="0" borderId="0"/>
    <xf numFmtId="0" fontId="29" fillId="0" borderId="0"/>
    <xf numFmtId="0" fontId="29"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95" fillId="0" borderId="0"/>
    <xf numFmtId="0" fontId="17" fillId="0" borderId="0"/>
    <xf numFmtId="0" fontId="17" fillId="0" borderId="0"/>
    <xf numFmtId="0" fontId="17" fillId="0" borderId="0"/>
    <xf numFmtId="0" fontId="17" fillId="0" borderId="0"/>
    <xf numFmtId="0" fontId="17" fillId="0" borderId="0"/>
    <xf numFmtId="0" fontId="84" fillId="0" borderId="0"/>
    <xf numFmtId="0" fontId="17" fillId="0" borderId="0"/>
    <xf numFmtId="0" fontId="7" fillId="0" borderId="0"/>
    <xf numFmtId="0" fontId="17" fillId="0" borderId="0"/>
    <xf numFmtId="0" fontId="17" fillId="0" borderId="0"/>
    <xf numFmtId="0" fontId="17" fillId="0" borderId="0"/>
    <xf numFmtId="0" fontId="17" fillId="0" borderId="0"/>
    <xf numFmtId="0" fontId="1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5" fillId="0" borderId="0"/>
    <xf numFmtId="0" fontId="7" fillId="0" borderId="0"/>
    <xf numFmtId="0" fontId="13" fillId="0" borderId="0"/>
    <xf numFmtId="0" fontId="103" fillId="0" borderId="0"/>
    <xf numFmtId="0" fontId="4" fillId="0" borderId="0"/>
    <xf numFmtId="0" fontId="7" fillId="0" borderId="0"/>
    <xf numFmtId="0" fontId="13"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6" fillId="0" borderId="0" applyNumberFormat="0" applyFill="0" applyBorder="0" applyProtection="0">
      <alignment vertical="top"/>
    </xf>
    <xf numFmtId="0" fontId="89" fillId="0" borderId="0"/>
    <xf numFmtId="0" fontId="1" fillId="0" borderId="0"/>
    <xf numFmtId="0" fontId="7" fillId="0" borderId="0"/>
    <xf numFmtId="0" fontId="216" fillId="0" borderId="0" applyNumberFormat="0" applyFill="0" applyBorder="0" applyProtection="0">
      <alignment vertical="top"/>
    </xf>
    <xf numFmtId="0" fontId="7" fillId="0" borderId="0"/>
    <xf numFmtId="0" fontId="7" fillId="0" borderId="0"/>
    <xf numFmtId="0" fontId="7" fillId="0" borderId="0"/>
    <xf numFmtId="0" fontId="7" fillId="0" borderId="0"/>
    <xf numFmtId="0" fontId="7" fillId="0" borderId="0"/>
    <xf numFmtId="0" fontId="155" fillId="0" borderId="0"/>
    <xf numFmtId="0" fontId="1" fillId="0" borderId="0"/>
    <xf numFmtId="0" fontId="4" fillId="0" borderId="0"/>
    <xf numFmtId="0" fontId="4" fillId="0" borderId="0"/>
    <xf numFmtId="0" fontId="7" fillId="0" borderId="0"/>
    <xf numFmtId="0" fontId="1" fillId="0" borderId="0"/>
    <xf numFmtId="0" fontId="1" fillId="0" borderId="0"/>
    <xf numFmtId="0" fontId="4" fillId="0" borderId="0"/>
    <xf numFmtId="0" fontId="1" fillId="0" borderId="0"/>
    <xf numFmtId="0" fontId="1" fillId="0" borderId="0"/>
    <xf numFmtId="0" fontId="1" fillId="0" borderId="0"/>
    <xf numFmtId="0" fontId="111" fillId="0" borderId="0"/>
    <xf numFmtId="0" fontId="84" fillId="0" borderId="0"/>
    <xf numFmtId="0" fontId="54" fillId="0" borderId="0"/>
    <xf numFmtId="0" fontId="84" fillId="0" borderId="0"/>
    <xf numFmtId="0" fontId="54" fillId="0" borderId="0"/>
    <xf numFmtId="0" fontId="5"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4" fillId="0" borderId="0"/>
    <xf numFmtId="0" fontId="84" fillId="0" borderId="0"/>
    <xf numFmtId="0" fontId="7" fillId="0" borderId="0"/>
    <xf numFmtId="0" fontId="7" fillId="0" borderId="0"/>
    <xf numFmtId="0" fontId="7" fillId="0" borderId="0"/>
    <xf numFmtId="0" fontId="84" fillId="0" borderId="0"/>
    <xf numFmtId="0" fontId="1" fillId="0" borderId="0"/>
    <xf numFmtId="0" fontId="84" fillId="0" borderId="0"/>
    <xf numFmtId="0" fontId="7" fillId="0" borderId="0"/>
    <xf numFmtId="0" fontId="7" fillId="0" borderId="0"/>
    <xf numFmtId="0" fontId="4" fillId="0" borderId="0"/>
    <xf numFmtId="0" fontId="4" fillId="0" borderId="0"/>
    <xf numFmtId="0" fontId="7" fillId="0" borderId="0"/>
    <xf numFmtId="0" fontId="7" fillId="0" borderId="0"/>
    <xf numFmtId="0" fontId="5" fillId="0" borderId="0"/>
    <xf numFmtId="0" fontId="110" fillId="0" borderId="0" applyFont="0"/>
    <xf numFmtId="0" fontId="140" fillId="3" borderId="0"/>
    <xf numFmtId="0" fontId="165" fillId="0" borderId="0"/>
    <xf numFmtId="0" fontId="84" fillId="35" borderId="42" applyNumberFormat="0" applyFont="0" applyAlignment="0" applyProtection="0"/>
    <xf numFmtId="0" fontId="84" fillId="35" borderId="42" applyNumberFormat="0" applyFont="0" applyAlignment="0" applyProtection="0"/>
    <xf numFmtId="0" fontId="84" fillId="35" borderId="42" applyNumberFormat="0" applyFont="0" applyAlignment="0" applyProtection="0"/>
    <xf numFmtId="0" fontId="84" fillId="35" borderId="42" applyNumberFormat="0" applyFont="0" applyAlignment="0" applyProtection="0"/>
    <xf numFmtId="0" fontId="84" fillId="35" borderId="42" applyNumberFormat="0" applyFont="0" applyAlignment="0" applyProtection="0"/>
    <xf numFmtId="0" fontId="84" fillId="35" borderId="42" applyNumberFormat="0" applyFont="0" applyAlignment="0" applyProtection="0"/>
    <xf numFmtId="0" fontId="112" fillId="36" borderId="42" applyNumberFormat="0" applyFont="0" applyAlignment="0" applyProtection="0"/>
    <xf numFmtId="0" fontId="84" fillId="6" borderId="23" applyNumberFormat="0" applyFont="0" applyAlignment="0" applyProtection="0"/>
    <xf numFmtId="0" fontId="84" fillId="6" borderId="23" applyNumberFormat="0" applyFont="0" applyAlignment="0" applyProtection="0"/>
    <xf numFmtId="314" fontId="217" fillId="0" borderId="0" applyFont="0" applyFill="0" applyBorder="0" applyProtection="0">
      <alignment vertical="top" wrapText="1"/>
    </xf>
    <xf numFmtId="0" fontId="65" fillId="0" borderId="0"/>
    <xf numFmtId="0" fontId="65" fillId="0" borderId="0" applyProtection="0"/>
    <xf numFmtId="0" fontId="65" fillId="0" borderId="0" applyProtection="0"/>
    <xf numFmtId="3" fontId="218" fillId="0" borderId="0" applyFont="0" applyFill="0" applyBorder="0" applyAlignment="0" applyProtection="0"/>
    <xf numFmtId="171" fontId="109" fillId="0" borderId="0" applyFont="0" applyFill="0" applyBorder="0" applyAlignment="0" applyProtection="0"/>
    <xf numFmtId="0" fontId="144" fillId="0" borderId="0" applyNumberFormat="0" applyFill="0" applyBorder="0" applyAlignment="0" applyProtection="0"/>
    <xf numFmtId="0" fontId="57" fillId="0" borderId="0" applyNumberFormat="0" applyFill="0" applyBorder="0" applyAlignment="0" applyProtection="0"/>
    <xf numFmtId="0" fontId="5" fillId="0" borderId="0" applyNumberFormat="0" applyFill="0" applyBorder="0" applyAlignment="0" applyProtection="0"/>
    <xf numFmtId="0" fontId="144" fillId="0" borderId="0" applyNumberFormat="0" applyFill="0" applyBorder="0" applyAlignment="0" applyProtection="0"/>
    <xf numFmtId="0" fontId="219" fillId="0" borderId="0" applyNumberFormat="0" applyFill="0" applyBorder="0" applyAlignment="0" applyProtection="0"/>
    <xf numFmtId="0" fontId="57" fillId="0" borderId="0" applyNumberFormat="0" applyFill="0" applyBorder="0" applyAlignment="0" applyProtection="0"/>
    <xf numFmtId="0" fontId="5" fillId="0" borderId="0" applyNumberFormat="0" applyFill="0" applyBorder="0" applyAlignment="0" applyProtection="0"/>
    <xf numFmtId="0" fontId="144" fillId="0" borderId="0" applyProtection="0"/>
    <xf numFmtId="0" fontId="7" fillId="0" borderId="0" applyFont="0" applyFill="0" applyBorder="0" applyAlignment="0" applyProtection="0"/>
    <xf numFmtId="0" fontId="54" fillId="0" borderId="0"/>
    <xf numFmtId="0" fontId="220" fillId="27" borderId="43" applyNumberFormat="0" applyAlignment="0" applyProtection="0"/>
    <xf numFmtId="0" fontId="87" fillId="4" borderId="21" applyNumberFormat="0" applyAlignment="0" applyProtection="0"/>
    <xf numFmtId="168" fontId="221" fillId="0" borderId="3" applyFont="0" applyBorder="0" applyAlignment="0"/>
    <xf numFmtId="168" fontId="221" fillId="0" borderId="3" applyFont="0" applyBorder="0" applyAlignment="0"/>
    <xf numFmtId="168" fontId="221" fillId="0" borderId="3" applyFont="0" applyBorder="0" applyAlignment="0"/>
    <xf numFmtId="168" fontId="221" fillId="0" borderId="3" applyFont="0" applyBorder="0" applyAlignment="0"/>
    <xf numFmtId="0" fontId="78" fillId="3" borderId="0"/>
    <xf numFmtId="0" fontId="85" fillId="3" borderId="0"/>
    <xf numFmtId="0" fontId="85" fillId="3" borderId="0"/>
    <xf numFmtId="0" fontId="85" fillId="3" borderId="0"/>
    <xf numFmtId="41" fontId="112"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302" fontId="7" fillId="0" borderId="0" applyFont="0" applyFill="0" applyBorder="0" applyAlignment="0" applyProtection="0"/>
    <xf numFmtId="14" fontId="129" fillId="0" borderId="0">
      <alignment horizontal="center" wrapText="1"/>
      <protection locked="0"/>
    </xf>
    <xf numFmtId="14" fontId="130" fillId="0" borderId="0">
      <alignment horizontal="center" wrapText="1"/>
      <protection locked="0"/>
    </xf>
    <xf numFmtId="315" fontId="144" fillId="0" borderId="0" applyFont="0" applyFill="0" applyBorder="0" applyAlignment="0" applyProtection="0"/>
    <xf numFmtId="316" fontId="27" fillId="0" borderId="0" applyFont="0" applyFill="0" applyBorder="0" applyAlignment="0" applyProtection="0"/>
    <xf numFmtId="317" fontId="150"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318" fontId="7" fillId="0" borderId="0" applyFont="0" applyFill="0" applyBorder="0" applyAlignment="0" applyProtection="0"/>
    <xf numFmtId="238" fontId="112"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239" fontId="7" fillId="0" borderId="0" applyFont="0" applyFill="0" applyBorder="0" applyAlignment="0" applyProtection="0"/>
    <xf numFmtId="190" fontId="112"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319"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13" fillId="0" borderId="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320" fontId="150" fillId="0" borderId="0" applyFont="0" applyFill="0" applyBorder="0" applyAlignment="0" applyProtection="0"/>
    <xf numFmtId="321" fontId="27" fillId="0" borderId="0" applyFont="0" applyFill="0" applyBorder="0" applyAlignment="0" applyProtection="0"/>
    <xf numFmtId="322" fontId="150" fillId="0" borderId="0" applyFont="0" applyFill="0" applyBorder="0" applyAlignment="0" applyProtection="0"/>
    <xf numFmtId="323" fontId="27" fillId="0" borderId="0" applyFont="0" applyFill="0" applyBorder="0" applyAlignment="0" applyProtection="0"/>
    <xf numFmtId="324" fontId="150" fillId="0" borderId="0" applyFont="0" applyFill="0" applyBorder="0" applyAlignment="0" applyProtection="0"/>
    <xf numFmtId="325" fontId="27"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4" fillId="0" borderId="0" applyFont="0" applyFill="0" applyBorder="0" applyAlignment="0" applyProtection="0"/>
    <xf numFmtId="9" fontId="54" fillId="0" borderId="0" applyFont="0" applyFill="0" applyBorder="0" applyAlignment="0" applyProtection="0"/>
    <xf numFmtId="9" fontId="8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105" fillId="0" borderId="15" applyNumberFormat="0" applyBorder="0"/>
    <xf numFmtId="9" fontId="105" fillId="0" borderId="15" applyNumberFormat="0" applyBorder="0"/>
    <xf numFmtId="0" fontId="112"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32" fontId="140"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172" fontId="140"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0" fontId="7" fillId="0" borderId="0" applyFill="0" applyBorder="0" applyAlignment="0"/>
    <xf numFmtId="241" fontId="140"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42" fontId="7" fillId="0" borderId="0" applyFill="0" applyBorder="0" applyAlignment="0"/>
    <xf numFmtId="232" fontId="140"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233" fontId="7" fillId="0" borderId="0" applyFill="0" applyBorder="0" applyAlignment="0"/>
    <xf numFmtId="0" fontId="222" fillId="0" borderId="0"/>
    <xf numFmtId="0" fontId="223" fillId="0" borderId="0"/>
    <xf numFmtId="0" fontId="105" fillId="0" borderId="0" applyNumberFormat="0" applyFont="0" applyFill="0" applyBorder="0" applyAlignment="0" applyProtection="0">
      <alignment horizontal="left"/>
    </xf>
    <xf numFmtId="0" fontId="224" fillId="0" borderId="34">
      <alignment horizontal="center"/>
    </xf>
    <xf numFmtId="1" fontId="112" fillId="0" borderId="10" applyNumberFormat="0" applyFill="0" applyAlignment="0" applyProtection="0">
      <alignment horizontal="center" vertical="center"/>
    </xf>
    <xf numFmtId="0" fontId="225" fillId="37" borderId="0" applyNumberFormat="0" applyFont="0" applyBorder="0" applyAlignment="0">
      <alignment horizontal="center"/>
    </xf>
    <xf numFmtId="0" fontId="225" fillId="37" borderId="0" applyNumberFormat="0" applyFont="0" applyBorder="0" applyAlignment="0">
      <alignment horizontal="center"/>
    </xf>
    <xf numFmtId="14" fontId="226" fillId="0" borderId="0" applyNumberFormat="0" applyFill="0" applyBorder="0" applyAlignment="0" applyProtection="0">
      <alignment horizontal="left"/>
    </xf>
    <xf numFmtId="0" fontId="198" fillId="0" borderId="0"/>
    <xf numFmtId="0" fontId="65" fillId="0" borderId="0"/>
    <xf numFmtId="41" fontId="101" fillId="0" borderId="0" applyFont="0" applyFill="0" applyBorder="0" applyAlignment="0" applyProtection="0"/>
    <xf numFmtId="222" fontId="101"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Protection="0"/>
    <xf numFmtId="219" fontId="101" fillId="0" borderId="0" applyFont="0" applyFill="0" applyBorder="0" applyAlignment="0" applyProtection="0"/>
    <xf numFmtId="41" fontId="13" fillId="0" borderId="0" applyProtection="0"/>
    <xf numFmtId="4" fontId="227" fillId="38" borderId="44" applyNumberFormat="0" applyProtection="0">
      <alignment vertical="center"/>
    </xf>
    <xf numFmtId="4" fontId="228" fillId="38" borderId="44" applyNumberFormat="0" applyProtection="0">
      <alignment vertical="center"/>
    </xf>
    <xf numFmtId="4" fontId="229" fillId="38" borderId="44" applyNumberFormat="0" applyProtection="0">
      <alignment vertical="center"/>
    </xf>
    <xf numFmtId="4" fontId="230" fillId="38" borderId="44" applyNumberFormat="0" applyProtection="0">
      <alignment vertical="center"/>
    </xf>
    <xf numFmtId="4" fontId="231" fillId="38" borderId="44" applyNumberFormat="0" applyProtection="0">
      <alignment horizontal="left" vertical="center" indent="1"/>
    </xf>
    <xf numFmtId="4" fontId="232" fillId="38" borderId="44" applyNumberFormat="0" applyProtection="0">
      <alignment horizontal="left" vertical="center" indent="1"/>
    </xf>
    <xf numFmtId="4" fontId="231" fillId="39" borderId="0" applyNumberFormat="0" applyProtection="0">
      <alignment horizontal="left" vertical="center" indent="1"/>
    </xf>
    <xf numFmtId="4" fontId="232" fillId="39" borderId="0" applyNumberFormat="0" applyProtection="0">
      <alignment horizontal="left" vertical="center" indent="1"/>
    </xf>
    <xf numFmtId="4" fontId="231" fillId="40" borderId="44" applyNumberFormat="0" applyProtection="0">
      <alignment horizontal="right" vertical="center"/>
    </xf>
    <xf numFmtId="4" fontId="232" fillId="40" borderId="44" applyNumberFormat="0" applyProtection="0">
      <alignment horizontal="right" vertical="center"/>
    </xf>
    <xf numFmtId="4" fontId="231" fillId="41" borderId="44" applyNumberFormat="0" applyProtection="0">
      <alignment horizontal="right" vertical="center"/>
    </xf>
    <xf numFmtId="4" fontId="232" fillId="41" borderId="44" applyNumberFormat="0" applyProtection="0">
      <alignment horizontal="right" vertical="center"/>
    </xf>
    <xf numFmtId="4" fontId="231" fillId="42" borderId="44" applyNumberFormat="0" applyProtection="0">
      <alignment horizontal="right" vertical="center"/>
    </xf>
    <xf numFmtId="4" fontId="232" fillId="42" borderId="44" applyNumberFormat="0" applyProtection="0">
      <alignment horizontal="right" vertical="center"/>
    </xf>
    <xf numFmtId="4" fontId="231" fillId="43" borderId="44" applyNumberFormat="0" applyProtection="0">
      <alignment horizontal="right" vertical="center"/>
    </xf>
    <xf numFmtId="4" fontId="232" fillId="43" borderId="44" applyNumberFormat="0" applyProtection="0">
      <alignment horizontal="right" vertical="center"/>
    </xf>
    <xf numFmtId="4" fontId="231" fillId="44" borderId="44" applyNumberFormat="0" applyProtection="0">
      <alignment horizontal="right" vertical="center"/>
    </xf>
    <xf numFmtId="4" fontId="232" fillId="44" borderId="44" applyNumberFormat="0" applyProtection="0">
      <alignment horizontal="right" vertical="center"/>
    </xf>
    <xf numFmtId="4" fontId="231" fillId="45" borderId="44" applyNumberFormat="0" applyProtection="0">
      <alignment horizontal="right" vertical="center"/>
    </xf>
    <xf numFmtId="4" fontId="232" fillId="45" borderId="44" applyNumberFormat="0" applyProtection="0">
      <alignment horizontal="right" vertical="center"/>
    </xf>
    <xf numFmtId="4" fontId="231" fillId="46" borderId="44" applyNumberFormat="0" applyProtection="0">
      <alignment horizontal="right" vertical="center"/>
    </xf>
    <xf numFmtId="4" fontId="232" fillId="46" borderId="44" applyNumberFormat="0" applyProtection="0">
      <alignment horizontal="right" vertical="center"/>
    </xf>
    <xf numFmtId="4" fontId="231" fillId="47" borderId="44" applyNumberFormat="0" applyProtection="0">
      <alignment horizontal="right" vertical="center"/>
    </xf>
    <xf numFmtId="4" fontId="232" fillId="47" borderId="44" applyNumberFormat="0" applyProtection="0">
      <alignment horizontal="right" vertical="center"/>
    </xf>
    <xf numFmtId="4" fontId="231" fillId="48" borderId="44" applyNumberFormat="0" applyProtection="0">
      <alignment horizontal="right" vertical="center"/>
    </xf>
    <xf numFmtId="4" fontId="232" fillId="48" borderId="44" applyNumberFormat="0" applyProtection="0">
      <alignment horizontal="right" vertical="center"/>
    </xf>
    <xf numFmtId="4" fontId="227" fillId="49" borderId="45" applyNumberFormat="0" applyProtection="0">
      <alignment horizontal="left" vertical="center" indent="1"/>
    </xf>
    <xf numFmtId="4" fontId="228" fillId="49" borderId="45" applyNumberFormat="0" applyProtection="0">
      <alignment horizontal="left" vertical="center" indent="1"/>
    </xf>
    <xf numFmtId="4" fontId="227" fillId="50" borderId="0" applyNumberFormat="0" applyProtection="0">
      <alignment horizontal="left" vertical="center" indent="1"/>
    </xf>
    <xf numFmtId="4" fontId="228" fillId="50" borderId="0" applyNumberFormat="0" applyProtection="0">
      <alignment horizontal="left" vertical="center" indent="1"/>
    </xf>
    <xf numFmtId="4" fontId="227" fillId="39" borderId="0" applyNumberFormat="0" applyProtection="0">
      <alignment horizontal="left" vertical="center" indent="1"/>
    </xf>
    <xf numFmtId="4" fontId="228" fillId="39" borderId="0" applyNumberFormat="0" applyProtection="0">
      <alignment horizontal="left" vertical="center" indent="1"/>
    </xf>
    <xf numFmtId="4" fontId="231" fillId="50" borderId="44" applyNumberFormat="0" applyProtection="0">
      <alignment horizontal="right" vertical="center"/>
    </xf>
    <xf numFmtId="4" fontId="232" fillId="50" borderId="44" applyNumberFormat="0" applyProtection="0">
      <alignment horizontal="right" vertical="center"/>
    </xf>
    <xf numFmtId="4" fontId="104" fillId="50" borderId="0" applyNumberFormat="0" applyProtection="0">
      <alignment horizontal="left" vertical="center" indent="1"/>
    </xf>
    <xf numFmtId="4" fontId="103" fillId="50" borderId="0" applyNumberFormat="0" applyProtection="0">
      <alignment horizontal="left" vertical="center" indent="1"/>
    </xf>
    <xf numFmtId="4" fontId="104" fillId="39" borderId="0" applyNumberFormat="0" applyProtection="0">
      <alignment horizontal="left" vertical="center" indent="1"/>
    </xf>
    <xf numFmtId="4" fontId="103" fillId="39" borderId="0" applyNumberFormat="0" applyProtection="0">
      <alignment horizontal="left" vertical="center" indent="1"/>
    </xf>
    <xf numFmtId="4" fontId="231" fillId="51" borderId="44" applyNumberFormat="0" applyProtection="0">
      <alignment vertical="center"/>
    </xf>
    <xf numFmtId="4" fontId="232" fillId="51" borderId="44" applyNumberFormat="0" applyProtection="0">
      <alignment vertical="center"/>
    </xf>
    <xf numFmtId="4" fontId="233" fillId="51" borderId="44" applyNumberFormat="0" applyProtection="0">
      <alignment vertical="center"/>
    </xf>
    <xf numFmtId="4" fontId="234" fillId="51" borderId="44" applyNumberFormat="0" applyProtection="0">
      <alignment vertical="center"/>
    </xf>
    <xf numFmtId="4" fontId="227" fillId="50" borderId="46" applyNumberFormat="0" applyProtection="0">
      <alignment horizontal="left" vertical="center" indent="1"/>
    </xf>
    <xf numFmtId="4" fontId="228" fillId="50" borderId="46" applyNumberFormat="0" applyProtection="0">
      <alignment horizontal="left" vertical="center" indent="1"/>
    </xf>
    <xf numFmtId="4" fontId="231" fillId="51" borderId="44" applyNumberFormat="0" applyProtection="0">
      <alignment horizontal="right" vertical="center"/>
    </xf>
    <xf numFmtId="4" fontId="232" fillId="51" borderId="44" applyNumberFormat="0" applyProtection="0">
      <alignment horizontal="right" vertical="center"/>
    </xf>
    <xf numFmtId="4" fontId="233" fillId="51" borderId="44" applyNumberFormat="0" applyProtection="0">
      <alignment horizontal="right" vertical="center"/>
    </xf>
    <xf numFmtId="4" fontId="234" fillId="51" borderId="44" applyNumberFormat="0" applyProtection="0">
      <alignment horizontal="right" vertical="center"/>
    </xf>
    <xf numFmtId="4" fontId="227" fillId="50" borderId="44" applyNumberFormat="0" applyProtection="0">
      <alignment horizontal="left" vertical="center" indent="1"/>
    </xf>
    <xf numFmtId="4" fontId="228" fillId="50" borderId="44" applyNumberFormat="0" applyProtection="0">
      <alignment horizontal="left" vertical="center" indent="1"/>
    </xf>
    <xf numFmtId="4" fontId="235" fillId="32" borderId="46" applyNumberFormat="0" applyProtection="0">
      <alignment horizontal="left" vertical="center" indent="1"/>
    </xf>
    <xf numFmtId="4" fontId="236" fillId="32" borderId="46" applyNumberFormat="0" applyProtection="0">
      <alignment horizontal="left" vertical="center" indent="1"/>
    </xf>
    <xf numFmtId="4" fontId="237" fillId="51" borderId="44" applyNumberFormat="0" applyProtection="0">
      <alignment horizontal="right" vertical="center"/>
    </xf>
    <xf numFmtId="4" fontId="238" fillId="51" borderId="44" applyNumberFormat="0" applyProtection="0">
      <alignment horizontal="right" vertical="center"/>
    </xf>
    <xf numFmtId="326" fontId="239" fillId="0" borderId="0" applyFont="0" applyFill="0" applyBorder="0" applyAlignment="0" applyProtection="0"/>
    <xf numFmtId="0" fontId="225" fillId="1" borderId="47" applyNumberFormat="0" applyFont="0" applyAlignment="0">
      <alignment horizontal="center"/>
    </xf>
    <xf numFmtId="0" fontId="225" fillId="1" borderId="47" applyNumberFormat="0" applyFont="0" applyAlignment="0">
      <alignment horizontal="center"/>
    </xf>
    <xf numFmtId="0" fontId="225" fillId="1" borderId="47" applyNumberFormat="0" applyFont="0" applyAlignment="0">
      <alignment horizontal="center"/>
    </xf>
    <xf numFmtId="0" fontId="225" fillId="1" borderId="47" applyNumberFormat="0" applyFont="0" applyAlignment="0">
      <alignment horizontal="center"/>
    </xf>
    <xf numFmtId="3" fontId="89" fillId="0" borderId="0"/>
    <xf numFmtId="0" fontId="240" fillId="0" borderId="0" applyNumberFormat="0" applyFill="0" applyBorder="0" applyAlignment="0">
      <alignment horizontal="center"/>
    </xf>
    <xf numFmtId="0" fontId="112" fillId="0" borderId="0"/>
    <xf numFmtId="168" fontId="241" fillId="0" borderId="0" applyNumberFormat="0" applyBorder="0" applyAlignment="0">
      <alignment horizontal="centerContinuous"/>
    </xf>
    <xf numFmtId="0" fontId="5" fillId="0" borderId="10">
      <alignment horizontal="center"/>
    </xf>
    <xf numFmtId="0" fontId="105" fillId="0" borderId="0"/>
    <xf numFmtId="0" fontId="102" fillId="0" borderId="0"/>
    <xf numFmtId="0" fontId="65" fillId="0" borderId="0" applyNumberFormat="0" applyFill="0" applyBorder="0" applyAlignment="0" applyProtection="0"/>
    <xf numFmtId="0" fontId="102" fillId="0" borderId="0"/>
    <xf numFmtId="0" fontId="102" fillId="0" borderId="0"/>
    <xf numFmtId="0" fontId="65" fillId="0" borderId="0" applyNumberFormat="0" applyFill="0" applyBorder="0" applyAlignment="0" applyProtection="0"/>
    <xf numFmtId="42" fontId="101" fillId="0" borderId="0" applyFont="0" applyFill="0" applyBorder="0" applyAlignment="0" applyProtection="0"/>
    <xf numFmtId="168" fontId="111" fillId="0" borderId="0" applyFont="0" applyFill="0" applyBorder="0" applyAlignment="0" applyProtection="0"/>
    <xf numFmtId="221" fontId="101" fillId="0" borderId="0" applyFont="0" applyFill="0" applyBorder="0" applyAlignment="0" applyProtection="0"/>
    <xf numFmtId="171" fontId="101" fillId="0" borderId="0" applyFont="0" applyFill="0" applyBorder="0" applyAlignment="0" applyProtection="0"/>
    <xf numFmtId="220" fontId="101" fillId="0" borderId="0" applyFont="0" applyFill="0" applyBorder="0" applyAlignment="0" applyProtection="0"/>
    <xf numFmtId="41" fontId="101" fillId="0" borderId="0" applyFont="0" applyFill="0" applyBorder="0" applyAlignment="0" applyProtection="0"/>
    <xf numFmtId="222" fontId="101" fillId="0" borderId="0" applyFont="0" applyFill="0" applyBorder="0" applyAlignment="0" applyProtection="0"/>
    <xf numFmtId="223" fontId="101" fillId="0" borderId="0" applyFont="0" applyFill="0" applyBorder="0" applyAlignment="0" applyProtection="0"/>
    <xf numFmtId="220" fontId="101" fillId="0" borderId="0" applyFont="0" applyFill="0" applyBorder="0" applyAlignment="0" applyProtection="0"/>
    <xf numFmtId="220" fontId="101" fillId="0" borderId="0" applyFont="0" applyFill="0" applyBorder="0" applyAlignment="0" applyProtection="0"/>
    <xf numFmtId="199"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171" fontId="5" fillId="0" borderId="0" applyFont="0" applyFill="0" applyBorder="0" applyAlignment="0" applyProtection="0"/>
    <xf numFmtId="199" fontId="101" fillId="0" borderId="0" applyFont="0" applyFill="0" applyBorder="0" applyAlignment="0" applyProtection="0"/>
    <xf numFmtId="198" fontId="101" fillId="0" borderId="0" applyFont="0" applyFill="0" applyBorder="0" applyAlignment="0" applyProtection="0"/>
    <xf numFmtId="198"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171" fontId="5" fillId="0" borderId="0" applyFont="0" applyFill="0" applyBorder="0" applyAlignment="0" applyProtection="0"/>
    <xf numFmtId="199" fontId="101" fillId="0" borderId="0" applyFont="0" applyFill="0" applyBorder="0" applyAlignment="0" applyProtection="0"/>
    <xf numFmtId="200"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00" fontId="89" fillId="0" borderId="0" applyFont="0" applyFill="0" applyBorder="0" applyAlignment="0" applyProtection="0"/>
    <xf numFmtId="212" fontId="101" fillId="0" borderId="0" applyFont="0" applyFill="0" applyBorder="0" applyAlignment="0" applyProtection="0"/>
    <xf numFmtId="200" fontId="101" fillId="0" borderId="0" applyFont="0" applyFill="0" applyBorder="0" applyAlignment="0" applyProtection="0"/>
    <xf numFmtId="215"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171" fontId="5" fillId="0" borderId="0" applyFont="0" applyFill="0" applyBorder="0" applyAlignment="0" applyProtection="0"/>
    <xf numFmtId="199" fontId="101" fillId="0" borderId="0" applyFont="0" applyFill="0" applyBorder="0" applyAlignment="0" applyProtection="0"/>
    <xf numFmtId="42" fontId="101" fillId="0" borderId="0" applyFont="0" applyFill="0" applyBorder="0" applyAlignment="0" applyProtection="0"/>
    <xf numFmtId="0" fontId="65" fillId="0" borderId="0"/>
    <xf numFmtId="327" fontId="57" fillId="0" borderId="0" applyFont="0" applyFill="0" applyBorder="0" applyAlignment="0" applyProtection="0"/>
    <xf numFmtId="198" fontId="101" fillId="0" borderId="0" applyFont="0" applyFill="0" applyBorder="0" applyAlignment="0" applyProtection="0"/>
    <xf numFmtId="198"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168" fontId="111" fillId="0" borderId="0" applyFont="0" applyFill="0" applyBorder="0" applyAlignment="0" applyProtection="0"/>
    <xf numFmtId="218"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203" fontId="101" fillId="0" borderId="0" applyFont="0" applyFill="0" applyBorder="0" applyAlignment="0" applyProtection="0"/>
    <xf numFmtId="200"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12" fontId="101" fillId="0" borderId="0" applyFont="0" applyFill="0" applyBorder="0" applyAlignment="0" applyProtection="0"/>
    <xf numFmtId="200" fontId="89" fillId="0" borderId="0" applyFont="0" applyFill="0" applyBorder="0" applyAlignment="0" applyProtection="0"/>
    <xf numFmtId="212" fontId="101" fillId="0" borderId="0" applyFont="0" applyFill="0" applyBorder="0" applyAlignment="0" applyProtection="0"/>
    <xf numFmtId="200" fontId="101" fillId="0" borderId="0" applyFont="0" applyFill="0" applyBorder="0" applyAlignment="0" applyProtection="0"/>
    <xf numFmtId="168" fontId="111" fillId="0" borderId="0" applyFont="0" applyFill="0" applyBorder="0" applyAlignment="0" applyProtection="0"/>
    <xf numFmtId="218" fontId="101" fillId="0" borderId="0" applyFont="0" applyFill="0" applyBorder="0" applyAlignment="0" applyProtection="0"/>
    <xf numFmtId="215"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42" fontId="101" fillId="0" borderId="0" applyFont="0" applyFill="0" applyBorder="0" applyAlignment="0" applyProtection="0"/>
    <xf numFmtId="0" fontId="65" fillId="0" borderId="0"/>
    <xf numFmtId="327" fontId="57"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165" fontId="101" fillId="0" borderId="0" applyFont="0" applyFill="0" applyBorder="0" applyAlignment="0" applyProtection="0"/>
    <xf numFmtId="218" fontId="101" fillId="0" borderId="0" applyFont="0" applyFill="0" applyBorder="0" applyAlignment="0" applyProtection="0"/>
    <xf numFmtId="165"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222" fontId="101" fillId="0" borderId="0" applyFont="0" applyFill="0" applyBorder="0" applyAlignment="0" applyProtection="0"/>
    <xf numFmtId="41" fontId="101" fillId="0" borderId="0" applyFont="0" applyFill="0" applyBorder="0" applyAlignment="0" applyProtection="0"/>
    <xf numFmtId="216" fontId="101" fillId="0" borderId="0" applyFont="0" applyFill="0" applyBorder="0" applyAlignment="0" applyProtection="0"/>
    <xf numFmtId="165" fontId="101" fillId="0" borderId="0" applyFont="0" applyFill="0" applyBorder="0" applyAlignment="0" applyProtection="0"/>
    <xf numFmtId="216" fontId="101" fillId="0" borderId="0" applyFont="0" applyFill="0" applyBorder="0" applyAlignment="0" applyProtection="0"/>
    <xf numFmtId="165" fontId="101" fillId="0" borderId="0" applyFont="0" applyFill="0" applyBorder="0" applyAlignment="0" applyProtection="0"/>
    <xf numFmtId="217" fontId="101" fillId="0" borderId="0" applyFont="0" applyFill="0" applyBorder="0" applyAlignment="0" applyProtection="0"/>
    <xf numFmtId="41" fontId="101" fillId="0" borderId="0" applyFont="0" applyFill="0" applyBorder="0" applyAlignment="0" applyProtection="0"/>
    <xf numFmtId="218"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42" fontId="101" fillId="0" borderId="0" applyFont="0" applyFill="0" applyBorder="0" applyAlignment="0" applyProtection="0"/>
    <xf numFmtId="218" fontId="101" fillId="0" borderId="0" applyFont="0" applyFill="0" applyBorder="0" applyAlignment="0" applyProtection="0"/>
    <xf numFmtId="212" fontId="101" fillId="0" borderId="0" applyFont="0" applyFill="0" applyBorder="0" applyAlignment="0" applyProtection="0"/>
    <xf numFmtId="218" fontId="101" fillId="0" borderId="0" applyFont="0" applyFill="0" applyBorder="0" applyAlignment="0" applyProtection="0"/>
    <xf numFmtId="200" fontId="89" fillId="0" borderId="0" applyFont="0" applyFill="0" applyBorder="0" applyAlignment="0" applyProtection="0"/>
    <xf numFmtId="217" fontId="101" fillId="0" borderId="0" applyFont="0" applyFill="0" applyBorder="0" applyAlignment="0" applyProtection="0"/>
    <xf numFmtId="200" fontId="101" fillId="0" borderId="0" applyFont="0" applyFill="0" applyBorder="0" applyAlignment="0" applyProtection="0"/>
    <xf numFmtId="199" fontId="89" fillId="0" borderId="0" applyFont="0" applyFill="0" applyBorder="0" applyAlignment="0" applyProtection="0"/>
    <xf numFmtId="0" fontId="65" fillId="0" borderId="0"/>
    <xf numFmtId="221" fontId="101" fillId="0" borderId="0" applyFont="0" applyFill="0" applyBorder="0" applyAlignment="0" applyProtection="0"/>
    <xf numFmtId="327" fontId="57" fillId="0" borderId="0" applyFont="0" applyFill="0" applyBorder="0" applyAlignment="0" applyProtection="0"/>
    <xf numFmtId="199" fontId="101" fillId="0" borderId="0" applyFont="0" applyFill="0" applyBorder="0" applyAlignment="0" applyProtection="0"/>
    <xf numFmtId="165" fontId="101" fillId="0" borderId="0" applyFont="0" applyFill="0" applyBorder="0" applyAlignment="0" applyProtection="0"/>
    <xf numFmtId="217" fontId="101" fillId="0" borderId="0" applyFont="0" applyFill="0" applyBorder="0" applyAlignment="0" applyProtection="0"/>
    <xf numFmtId="168" fontId="111" fillId="0" borderId="0" applyFont="0" applyFill="0" applyBorder="0" applyAlignment="0" applyProtection="0"/>
    <xf numFmtId="199" fontId="101" fillId="0" borderId="0" applyFont="0" applyFill="0" applyBorder="0" applyAlignment="0" applyProtection="0"/>
    <xf numFmtId="171" fontId="5" fillId="0" borderId="0" applyFont="0" applyFill="0" applyBorder="0" applyAlignment="0" applyProtection="0"/>
    <xf numFmtId="199" fontId="101" fillId="0" borderId="0" applyFont="0" applyFill="0" applyBorder="0" applyAlignment="0" applyProtection="0"/>
    <xf numFmtId="171" fontId="5" fillId="0" borderId="0" applyFont="0" applyFill="0" applyBorder="0" applyAlignment="0" applyProtection="0"/>
    <xf numFmtId="218" fontId="101" fillId="0" borderId="0" applyFont="0" applyFill="0" applyBorder="0" applyAlignment="0" applyProtection="0"/>
    <xf numFmtId="171" fontId="5" fillId="0" borderId="0" applyFont="0" applyFill="0" applyBorder="0" applyAlignment="0" applyProtection="0"/>
    <xf numFmtId="218" fontId="101" fillId="0" borderId="0" applyFont="0" applyFill="0" applyBorder="0" applyAlignment="0" applyProtection="0"/>
    <xf numFmtId="168" fontId="111" fillId="0" borderId="0" applyFont="0" applyFill="0" applyBorder="0" applyAlignment="0" applyProtection="0"/>
    <xf numFmtId="199" fontId="101" fillId="0" borderId="0" applyFont="0" applyFill="0" applyBorder="0" applyAlignment="0" applyProtection="0"/>
    <xf numFmtId="168" fontId="111" fillId="0" borderId="0" applyFont="0" applyFill="0" applyBorder="0" applyAlignment="0" applyProtection="0"/>
    <xf numFmtId="218" fontId="101" fillId="0" borderId="0" applyFont="0" applyFill="0" applyBorder="0" applyAlignment="0" applyProtection="0"/>
    <xf numFmtId="199" fontId="101" fillId="0" borderId="0" applyFont="0" applyFill="0" applyBorder="0" applyAlignment="0" applyProtection="0"/>
    <xf numFmtId="171" fontId="101" fillId="0" borderId="0" applyFont="0" applyFill="0" applyBorder="0" applyAlignment="0" applyProtection="0"/>
    <xf numFmtId="222" fontId="101" fillId="0" borderId="0" applyFont="0" applyFill="0" applyBorder="0" applyAlignment="0" applyProtection="0"/>
    <xf numFmtId="165" fontId="101" fillId="0" borderId="0" applyFont="0" applyFill="0" applyBorder="0" applyAlignment="0" applyProtection="0"/>
    <xf numFmtId="201" fontId="101" fillId="0" borderId="0" applyFont="0" applyFill="0" applyBorder="0" applyAlignment="0" applyProtection="0"/>
    <xf numFmtId="165" fontId="101" fillId="0" borderId="0" applyFont="0" applyFill="0" applyBorder="0" applyAlignment="0" applyProtection="0"/>
    <xf numFmtId="200" fontId="89" fillId="0" borderId="0" applyFont="0" applyFill="0" applyBorder="0" applyAlignment="0" applyProtection="0"/>
    <xf numFmtId="165" fontId="101" fillId="0" borderId="0" applyFont="0" applyFill="0" applyBorder="0" applyAlignment="0" applyProtection="0"/>
    <xf numFmtId="218" fontId="101" fillId="0" borderId="0" applyFont="0" applyFill="0" applyBorder="0" applyAlignment="0" applyProtection="0"/>
    <xf numFmtId="41" fontId="101" fillId="0" borderId="0" applyFont="0" applyFill="0" applyBorder="0" applyAlignment="0" applyProtection="0"/>
    <xf numFmtId="201" fontId="101" fillId="0" borderId="0" applyFont="0" applyFill="0" applyBorder="0" applyAlignment="0" applyProtection="0"/>
    <xf numFmtId="171" fontId="101" fillId="0" borderId="0" applyFont="0" applyFill="0" applyBorder="0" applyAlignment="0" applyProtection="0"/>
    <xf numFmtId="201" fontId="101" fillId="0" borderId="0" applyFont="0" applyFill="0" applyBorder="0" applyAlignment="0" applyProtection="0"/>
    <xf numFmtId="171" fontId="101" fillId="0" borderId="0" applyFont="0" applyFill="0" applyBorder="0" applyAlignment="0" applyProtection="0"/>
    <xf numFmtId="200" fontId="101" fillId="0" borderId="0" applyFont="0" applyFill="0" applyBorder="0" applyAlignment="0" applyProtection="0"/>
    <xf numFmtId="171" fontId="101" fillId="0" borderId="0" applyFont="0" applyFill="0" applyBorder="0" applyAlignment="0" applyProtection="0"/>
    <xf numFmtId="213" fontId="106" fillId="0" borderId="0" applyFont="0" applyFill="0" applyBorder="0" applyAlignment="0" applyProtection="0"/>
    <xf numFmtId="171" fontId="101" fillId="0" borderId="0" applyFont="0" applyFill="0" applyBorder="0" applyAlignment="0" applyProtection="0"/>
    <xf numFmtId="214" fontId="101" fillId="0" borderId="0" applyFont="0" applyFill="0" applyBorder="0" applyAlignment="0" applyProtection="0"/>
    <xf numFmtId="41" fontId="101" fillId="0" borderId="0" applyFont="0" applyFill="0" applyBorder="0" applyAlignment="0" applyProtection="0"/>
    <xf numFmtId="200" fontId="101" fillId="0" borderId="0" applyFont="0" applyFill="0" applyBorder="0" applyAlignment="0" applyProtection="0"/>
    <xf numFmtId="165" fontId="101" fillId="0" borderId="0" applyFont="0" applyFill="0" applyBorder="0" applyAlignment="0" applyProtection="0"/>
    <xf numFmtId="215" fontId="101" fillId="0" borderId="0" applyFont="0" applyFill="0" applyBorder="0" applyAlignment="0" applyProtection="0"/>
    <xf numFmtId="165" fontId="101" fillId="0" borderId="0" applyFont="0" applyFill="0" applyBorder="0" applyAlignment="0" applyProtection="0"/>
    <xf numFmtId="201" fontId="101" fillId="0" borderId="0" applyFont="0" applyFill="0" applyBorder="0" applyAlignment="0" applyProtection="0"/>
    <xf numFmtId="199" fontId="101" fillId="0" borderId="0" applyFont="0" applyFill="0" applyBorder="0" applyAlignment="0" applyProtection="0"/>
    <xf numFmtId="200" fontId="89" fillId="0" borderId="0" applyFont="0" applyFill="0" applyBorder="0" applyAlignment="0" applyProtection="0"/>
    <xf numFmtId="171" fontId="101" fillId="0" borderId="0" applyFont="0" applyFill="0" applyBorder="0" applyAlignment="0" applyProtection="0"/>
    <xf numFmtId="201" fontId="101" fillId="0" borderId="0" applyFont="0" applyFill="0" applyBorder="0" applyAlignment="0" applyProtection="0"/>
    <xf numFmtId="199" fontId="101" fillId="0" borderId="0" applyFont="0" applyFill="0" applyBorder="0" applyAlignment="0" applyProtection="0"/>
    <xf numFmtId="171" fontId="101" fillId="0" borderId="0" applyFont="0" applyFill="0" applyBorder="0" applyAlignment="0" applyProtection="0"/>
    <xf numFmtId="201" fontId="101" fillId="0" borderId="0" applyFont="0" applyFill="0" applyBorder="0" applyAlignment="0" applyProtection="0"/>
    <xf numFmtId="199" fontId="101" fillId="0" borderId="0" applyFont="0" applyFill="0" applyBorder="0" applyAlignment="0" applyProtection="0"/>
    <xf numFmtId="200" fontId="101" fillId="0" borderId="0" applyFont="0" applyFill="0" applyBorder="0" applyAlignment="0" applyProtection="0"/>
    <xf numFmtId="199" fontId="101" fillId="0" borderId="0" applyFont="0" applyFill="0" applyBorder="0" applyAlignment="0" applyProtection="0"/>
    <xf numFmtId="213" fontId="106" fillId="0" borderId="0" applyFont="0" applyFill="0" applyBorder="0" applyAlignment="0" applyProtection="0"/>
    <xf numFmtId="165" fontId="101" fillId="0" borderId="0" applyFont="0" applyFill="0" applyBorder="0" applyAlignment="0" applyProtection="0"/>
    <xf numFmtId="214" fontId="101" fillId="0" borderId="0" applyFont="0" applyFill="0" applyBorder="0" applyAlignment="0" applyProtection="0"/>
    <xf numFmtId="41" fontId="101" fillId="0" borderId="0" applyFont="0" applyFill="0" applyBorder="0" applyAlignment="0" applyProtection="0"/>
    <xf numFmtId="200" fontId="101" fillId="0" borderId="0" applyFont="0" applyFill="0" applyBorder="0" applyAlignment="0" applyProtection="0"/>
    <xf numFmtId="171" fontId="101" fillId="0" borderId="0" applyFont="0" applyFill="0" applyBorder="0" applyAlignment="0" applyProtection="0"/>
    <xf numFmtId="215" fontId="101" fillId="0" borderId="0" applyFont="0" applyFill="0" applyBorder="0" applyAlignment="0" applyProtection="0"/>
    <xf numFmtId="199" fontId="101" fillId="0" borderId="0" applyFont="0" applyFill="0" applyBorder="0" applyAlignment="0" applyProtection="0"/>
    <xf numFmtId="41" fontId="101" fillId="0" borderId="0" applyFont="0" applyFill="0" applyBorder="0" applyAlignment="0" applyProtection="0"/>
    <xf numFmtId="199" fontId="101" fillId="0" borderId="0" applyFont="0" applyFill="0" applyBorder="0" applyAlignment="0" applyProtection="0"/>
    <xf numFmtId="41" fontId="101" fillId="0" borderId="0" applyFont="0" applyFill="0" applyBorder="0" applyAlignment="0" applyProtection="0"/>
    <xf numFmtId="165" fontId="101" fillId="0" borderId="0" applyFont="0" applyFill="0" applyBorder="0" applyAlignment="0" applyProtection="0"/>
    <xf numFmtId="218"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222" fontId="101" fillId="0" borderId="0" applyFont="0" applyFill="0" applyBorder="0" applyAlignment="0" applyProtection="0"/>
    <xf numFmtId="223" fontId="101" fillId="0" borderId="0" applyFont="0" applyFill="0" applyBorder="0" applyAlignment="0" applyProtection="0"/>
    <xf numFmtId="41" fontId="101" fillId="0" borderId="0" applyFont="0" applyFill="0" applyBorder="0" applyAlignment="0" applyProtection="0"/>
    <xf numFmtId="42" fontId="101" fillId="0" borderId="0" applyFont="0" applyFill="0" applyBorder="0" applyAlignment="0" applyProtection="0"/>
    <xf numFmtId="42" fontId="101" fillId="0" borderId="0" applyFont="0" applyFill="0" applyBorder="0" applyAlignment="0" applyProtection="0"/>
    <xf numFmtId="200" fontId="101" fillId="0" borderId="0" applyFont="0" applyFill="0" applyBorder="0" applyAlignment="0" applyProtection="0"/>
    <xf numFmtId="212" fontId="101" fillId="0" borderId="0" applyFont="0" applyFill="0" applyBorder="0" applyAlignment="0" applyProtection="0"/>
    <xf numFmtId="200" fontId="89" fillId="0" borderId="0" applyFont="0" applyFill="0" applyBorder="0" applyAlignment="0" applyProtection="0"/>
    <xf numFmtId="165" fontId="101" fillId="0" borderId="0" applyFont="0" applyFill="0" applyBorder="0" applyAlignment="0" applyProtection="0"/>
    <xf numFmtId="218" fontId="101" fillId="0" borderId="0" applyFont="0" applyFill="0" applyBorder="0" applyAlignment="0" applyProtection="0"/>
    <xf numFmtId="212" fontId="101" fillId="0" borderId="0" applyFont="0" applyFill="0" applyBorder="0" applyAlignment="0" applyProtection="0"/>
    <xf numFmtId="200" fontId="101" fillId="0" borderId="0" applyFont="0" applyFill="0" applyBorder="0" applyAlignment="0" applyProtection="0"/>
    <xf numFmtId="215" fontId="101" fillId="0" borderId="0" applyFont="0" applyFill="0" applyBorder="0" applyAlignment="0" applyProtection="0"/>
    <xf numFmtId="0" fontId="65" fillId="0" borderId="0"/>
    <xf numFmtId="327" fontId="57" fillId="0" borderId="0" applyFont="0" applyFill="0" applyBorder="0" applyAlignment="0" applyProtection="0"/>
    <xf numFmtId="165" fontId="101" fillId="0" borderId="0" applyFont="0" applyFill="0" applyBorder="0" applyAlignment="0" applyProtection="0"/>
    <xf numFmtId="171" fontId="101" fillId="0" borderId="0" applyFont="0" applyFill="0" applyBorder="0" applyAlignment="0" applyProtection="0"/>
    <xf numFmtId="165" fontId="101" fillId="0" borderId="0" applyFont="0" applyFill="0" applyBorder="0" applyAlignment="0" applyProtection="0"/>
    <xf numFmtId="199"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217"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199" fontId="101" fillId="0" borderId="0" applyFont="0" applyFill="0" applyBorder="0" applyAlignment="0" applyProtection="0"/>
    <xf numFmtId="220" fontId="101" fillId="0" borderId="0" applyFont="0" applyFill="0" applyBorder="0" applyAlignment="0" applyProtection="0"/>
    <xf numFmtId="165"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99" fontId="89" fillId="0" borderId="0" applyFont="0" applyFill="0" applyBorder="0" applyAlignment="0" applyProtection="0"/>
    <xf numFmtId="171" fontId="101" fillId="0" borderId="0" applyFont="0" applyFill="0" applyBorder="0" applyAlignment="0" applyProtection="0"/>
    <xf numFmtId="199" fontId="101" fillId="0" borderId="0" applyFont="0" applyFill="0" applyBorder="0" applyAlignment="0" applyProtection="0"/>
    <xf numFmtId="171" fontId="101" fillId="0" borderId="0" applyFont="0" applyFill="0" applyBorder="0" applyAlignment="0" applyProtection="0"/>
    <xf numFmtId="41" fontId="101" fillId="0" borderId="0" applyFont="0" applyFill="0" applyBorder="0" applyAlignment="0" applyProtection="0"/>
    <xf numFmtId="171" fontId="101" fillId="0" borderId="0" applyFont="0" applyFill="0" applyBorder="0" applyAlignment="0" applyProtection="0"/>
    <xf numFmtId="220" fontId="101" fillId="0" borderId="0" applyFont="0" applyFill="0" applyBorder="0" applyAlignment="0" applyProtection="0"/>
    <xf numFmtId="165" fontId="101" fillId="0" borderId="0" applyFont="0" applyFill="0" applyBorder="0" applyAlignment="0" applyProtection="0"/>
    <xf numFmtId="220" fontId="101" fillId="0" borderId="0" applyFont="0" applyFill="0" applyBorder="0" applyAlignment="0" applyProtection="0"/>
    <xf numFmtId="199" fontId="101" fillId="0" borderId="0" applyFont="0" applyFill="0" applyBorder="0" applyAlignment="0" applyProtection="0"/>
    <xf numFmtId="41" fontId="101" fillId="0" borderId="0" applyFont="0" applyFill="0" applyBorder="0" applyAlignment="0" applyProtection="0"/>
    <xf numFmtId="14" fontId="242" fillId="0" borderId="0"/>
    <xf numFmtId="0" fontId="243" fillId="0" borderId="0"/>
    <xf numFmtId="0" fontId="203" fillId="0" borderId="0"/>
    <xf numFmtId="0" fontId="204" fillId="0" borderId="0"/>
    <xf numFmtId="40" fontId="244" fillId="0" borderId="0" applyBorder="0">
      <alignment horizontal="right"/>
    </xf>
    <xf numFmtId="0" fontId="245" fillId="0" borderId="0"/>
    <xf numFmtId="328" fontId="57" fillId="0" borderId="48">
      <alignment horizontal="right" vertical="center"/>
    </xf>
    <xf numFmtId="328" fontId="57" fillId="0" borderId="48">
      <alignment horizontal="right" vertical="center"/>
    </xf>
    <xf numFmtId="328" fontId="57" fillId="0" borderId="48">
      <alignment horizontal="right" vertical="center"/>
    </xf>
    <xf numFmtId="308" fontId="246" fillId="0" borderId="48">
      <alignment horizontal="right" vertical="center"/>
    </xf>
    <xf numFmtId="308" fontId="246" fillId="0" borderId="48">
      <alignment horizontal="right" vertical="center"/>
    </xf>
    <xf numFmtId="328" fontId="57" fillId="0" borderId="48">
      <alignment horizontal="right" vertical="center"/>
    </xf>
    <xf numFmtId="329" fontId="58" fillId="0" borderId="48">
      <alignment horizontal="right" vertical="center"/>
    </xf>
    <xf numFmtId="329" fontId="58" fillId="0" borderId="48">
      <alignment horizontal="right" vertical="center"/>
    </xf>
    <xf numFmtId="329" fontId="58" fillId="0" borderId="48">
      <alignment horizontal="right" vertical="center"/>
    </xf>
    <xf numFmtId="329" fontId="58" fillId="0" borderId="48">
      <alignment horizontal="right" vertical="center"/>
    </xf>
    <xf numFmtId="329" fontId="58" fillId="0" borderId="48">
      <alignment horizontal="right" vertical="center"/>
    </xf>
    <xf numFmtId="329" fontId="58" fillId="0" borderId="48">
      <alignment horizontal="right" vertical="center"/>
    </xf>
    <xf numFmtId="308" fontId="246" fillId="0" borderId="48">
      <alignment horizontal="right" vertical="center"/>
    </xf>
    <xf numFmtId="308" fontId="246" fillId="0" borderId="48">
      <alignment horizontal="right" vertical="center"/>
    </xf>
    <xf numFmtId="308" fontId="246" fillId="0" borderId="48">
      <alignment horizontal="right" vertical="center"/>
    </xf>
    <xf numFmtId="308" fontId="246" fillId="0" borderId="48">
      <alignment horizontal="right" vertical="center"/>
    </xf>
    <xf numFmtId="308" fontId="246" fillId="0" borderId="48">
      <alignment horizontal="right" vertical="center"/>
    </xf>
    <xf numFmtId="308" fontId="246" fillId="0" borderId="48">
      <alignment horizontal="right" vertical="center"/>
    </xf>
    <xf numFmtId="308" fontId="246" fillId="0" borderId="48">
      <alignment horizontal="right" vertical="center"/>
    </xf>
    <xf numFmtId="308" fontId="246" fillId="0" borderId="48">
      <alignment horizontal="right" vertical="center"/>
    </xf>
    <xf numFmtId="308" fontId="246" fillId="0" borderId="48">
      <alignment horizontal="right" vertical="center"/>
    </xf>
    <xf numFmtId="308" fontId="246"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30" fontId="101" fillId="0" borderId="48">
      <alignment horizontal="right" vertical="center"/>
    </xf>
    <xf numFmtId="330" fontId="101"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328" fontId="57" fillId="0" borderId="48">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cellStyleXfs>
  <cellXfs count="471">
    <xf numFmtId="0" fontId="0" fillId="0" borderId="0" xfId="0"/>
    <xf numFmtId="0" fontId="34" fillId="2" borderId="4" xfId="0" applyFont="1" applyFill="1" applyBorder="1" applyAlignment="1">
      <alignment horizontal="center" vertical="center" wrapText="1"/>
    </xf>
    <xf numFmtId="0" fontId="39" fillId="2" borderId="0" xfId="0" applyFont="1" applyFill="1"/>
    <xf numFmtId="0" fontId="32" fillId="2" borderId="0" xfId="0" applyFont="1" applyFill="1"/>
    <xf numFmtId="0" fontId="35" fillId="2" borderId="0" xfId="0" applyFont="1" applyFill="1"/>
    <xf numFmtId="0" fontId="34" fillId="2" borderId="3" xfId="0" applyFont="1" applyFill="1" applyBorder="1" applyAlignment="1">
      <alignment horizontal="center" vertical="center" wrapText="1"/>
    </xf>
    <xf numFmtId="0" fontId="37" fillId="2" borderId="0" xfId="0" applyFont="1" applyFill="1" applyAlignment="1">
      <alignment horizontal="center"/>
    </xf>
    <xf numFmtId="0" fontId="37" fillId="2" borderId="0" xfId="0" applyFont="1" applyFill="1"/>
    <xf numFmtId="179" fontId="37" fillId="2" borderId="0" xfId="6" applyNumberFormat="1" applyFont="1" applyFill="1" applyAlignment="1">
      <alignment horizontal="right"/>
    </xf>
    <xf numFmtId="168" fontId="37" fillId="2" borderId="0" xfId="6" applyNumberFormat="1" applyFont="1" applyFill="1" applyAlignment="1">
      <alignment horizontal="right" wrapText="1"/>
    </xf>
    <xf numFmtId="168" fontId="37" fillId="2" borderId="0" xfId="1" applyNumberFormat="1" applyFont="1" applyFill="1"/>
    <xf numFmtId="0" fontId="41" fillId="2" borderId="0" xfId="0" applyFont="1" applyFill="1"/>
    <xf numFmtId="0" fontId="35" fillId="2" borderId="4" xfId="0" applyFont="1" applyFill="1" applyBorder="1" applyAlignment="1">
      <alignment horizontal="center" vertical="center" wrapText="1"/>
    </xf>
    <xf numFmtId="0" fontId="40" fillId="2" borderId="0" xfId="0" applyFont="1" applyFill="1"/>
    <xf numFmtId="0" fontId="21" fillId="2" borderId="3"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0" xfId="0" applyFont="1" applyFill="1" applyAlignment="1">
      <alignment horizontal="center" vertical="center" wrapText="1"/>
    </xf>
    <xf numFmtId="0" fontId="21" fillId="2" borderId="5" xfId="0" applyFont="1" applyFill="1" applyBorder="1" applyAlignment="1">
      <alignment horizontal="center" vertical="center" wrapText="1"/>
    </xf>
    <xf numFmtId="0" fontId="21" fillId="2" borderId="0" xfId="0" applyFont="1" applyFill="1" applyAlignment="1">
      <alignment horizontal="center" vertical="center" wrapText="1"/>
    </xf>
    <xf numFmtId="0" fontId="32" fillId="2" borderId="0" xfId="0" applyFont="1" applyFill="1" applyAlignment="1">
      <alignment horizontal="center" vertical="center" wrapText="1"/>
    </xf>
    <xf numFmtId="3" fontId="48" fillId="0" borderId="0" xfId="46" applyNumberFormat="1" applyFont="1" applyAlignment="1">
      <alignment vertical="center" wrapText="1"/>
    </xf>
    <xf numFmtId="3" fontId="26" fillId="0" borderId="0" xfId="46" applyNumberFormat="1" applyFont="1" applyAlignment="1">
      <alignment horizontal="center" vertical="center" wrapText="1"/>
    </xf>
    <xf numFmtId="3" fontId="48" fillId="0" borderId="4" xfId="46" quotePrefix="1" applyNumberFormat="1" applyFont="1" applyBorder="1" applyAlignment="1">
      <alignment horizontal="center" vertical="center" wrapText="1"/>
    </xf>
    <xf numFmtId="3" fontId="26" fillId="2" borderId="4" xfId="0" applyNumberFormat="1" applyFont="1" applyFill="1" applyBorder="1" applyAlignment="1">
      <alignment vertical="center" wrapText="1"/>
    </xf>
    <xf numFmtId="0" fontId="48" fillId="2" borderId="4" xfId="46" applyFont="1" applyFill="1" applyBorder="1" applyAlignment="1">
      <alignment horizontal="center" vertical="center" wrapText="1"/>
    </xf>
    <xf numFmtId="1" fontId="26" fillId="0" borderId="4" xfId="46" applyNumberFormat="1" applyFont="1" applyBorder="1" applyAlignment="1">
      <alignment horizontal="center" vertical="center" wrapText="1"/>
    </xf>
    <xf numFmtId="3" fontId="48" fillId="2" borderId="4" xfId="46" applyNumberFormat="1" applyFont="1" applyFill="1" applyBorder="1" applyAlignment="1">
      <alignment horizontal="center" vertical="center" wrapText="1"/>
    </xf>
    <xf numFmtId="3" fontId="26" fillId="0" borderId="4" xfId="46" applyNumberFormat="1" applyFont="1" applyBorder="1" applyAlignment="1">
      <alignment horizontal="center" vertical="center" wrapText="1"/>
    </xf>
    <xf numFmtId="3" fontId="26" fillId="0" borderId="4" xfId="46" applyNumberFormat="1" applyFont="1" applyBorder="1" applyAlignment="1">
      <alignment horizontal="left" vertical="center" wrapText="1"/>
    </xf>
    <xf numFmtId="0" fontId="50" fillId="0" borderId="14" xfId="46" applyFont="1" applyBorder="1" applyAlignment="1">
      <alignment horizontal="center" vertical="center" wrapText="1"/>
    </xf>
    <xf numFmtId="3" fontId="59" fillId="0" borderId="4" xfId="46" applyNumberFormat="1" applyFont="1" applyBorder="1" applyAlignment="1">
      <alignment horizontal="center" vertical="center" wrapText="1"/>
    </xf>
    <xf numFmtId="0" fontId="59" fillId="0" borderId="4" xfId="46" applyFont="1" applyBorder="1" applyAlignment="1">
      <alignment horizontal="center" vertical="center" wrapText="1"/>
    </xf>
    <xf numFmtId="3" fontId="59" fillId="0" borderId="0" xfId="46" applyNumberFormat="1" applyFont="1" applyAlignment="1">
      <alignment horizontal="center" vertical="center" wrapText="1"/>
    </xf>
    <xf numFmtId="49" fontId="26" fillId="0" borderId="4" xfId="46" quotePrefix="1" applyNumberFormat="1" applyFont="1" applyBorder="1" applyAlignment="1">
      <alignment horizontal="center" vertical="center" wrapText="1"/>
    </xf>
    <xf numFmtId="0" fontId="60" fillId="2" borderId="0" xfId="0" applyFont="1" applyFill="1"/>
    <xf numFmtId="3" fontId="26" fillId="0" borderId="4" xfId="46" quotePrefix="1" applyNumberFormat="1" applyFont="1" applyBorder="1" applyAlignment="1">
      <alignment horizontal="right" vertical="center" wrapText="1"/>
    </xf>
    <xf numFmtId="49" fontId="26" fillId="0" borderId="4" xfId="46" applyNumberFormat="1" applyFont="1" applyBorder="1" applyAlignment="1">
      <alignment horizontal="center" vertical="center"/>
    </xf>
    <xf numFmtId="3" fontId="40" fillId="2" borderId="4" xfId="0" applyNumberFormat="1" applyFont="1" applyFill="1" applyBorder="1" applyAlignment="1">
      <alignment vertical="center"/>
    </xf>
    <xf numFmtId="0" fontId="61" fillId="0" borderId="0" xfId="69" applyFont="1"/>
    <xf numFmtId="0" fontId="62" fillId="2" borderId="4" xfId="0" applyFont="1" applyFill="1" applyBorder="1" applyAlignment="1">
      <alignment horizontal="center" vertical="center" wrapText="1"/>
    </xf>
    <xf numFmtId="0" fontId="62" fillId="2" borderId="4" xfId="0" applyFont="1" applyFill="1" applyBorder="1" applyAlignment="1">
      <alignment horizontal="justify" vertical="center" wrapText="1"/>
    </xf>
    <xf numFmtId="178" fontId="62" fillId="2" borderId="4" xfId="48" applyNumberFormat="1" applyFont="1" applyFill="1" applyBorder="1" applyAlignment="1">
      <alignment horizontal="right" vertical="center" wrapText="1"/>
    </xf>
    <xf numFmtId="168" fontId="62" fillId="2" borderId="4" xfId="1" applyNumberFormat="1" applyFont="1" applyFill="1" applyBorder="1" applyAlignment="1">
      <alignment horizontal="right" vertical="center" wrapText="1"/>
    </xf>
    <xf numFmtId="3" fontId="62" fillId="2" borderId="4" xfId="0" applyNumberFormat="1" applyFont="1" applyFill="1" applyBorder="1" applyAlignment="1">
      <alignment vertical="center"/>
    </xf>
    <xf numFmtId="168" fontId="62" fillId="2" borderId="4" xfId="1" applyNumberFormat="1" applyFont="1" applyFill="1" applyBorder="1"/>
    <xf numFmtId="0" fontId="62" fillId="2" borderId="4" xfId="0" applyFont="1" applyFill="1" applyBorder="1"/>
    <xf numFmtId="0" fontId="62" fillId="2" borderId="0" xfId="0" applyFont="1" applyFill="1"/>
    <xf numFmtId="0" fontId="48" fillId="0" borderId="4" xfId="0" applyFont="1" applyBorder="1" applyAlignment="1">
      <alignment vertical="center" wrapText="1"/>
    </xf>
    <xf numFmtId="0" fontId="63" fillId="2" borderId="4" xfId="0" applyFont="1" applyFill="1" applyBorder="1"/>
    <xf numFmtId="168" fontId="63" fillId="2" borderId="4" xfId="1" applyNumberFormat="1" applyFont="1" applyFill="1" applyBorder="1"/>
    <xf numFmtId="0" fontId="63" fillId="2" borderId="0" xfId="0" applyFont="1" applyFill="1"/>
    <xf numFmtId="0" fontId="58" fillId="0" borderId="0" xfId="0" applyFont="1"/>
    <xf numFmtId="187" fontId="26" fillId="0" borderId="0" xfId="0" applyNumberFormat="1" applyFont="1" applyAlignment="1">
      <alignment vertical="center"/>
    </xf>
    <xf numFmtId="0" fontId="48" fillId="0" borderId="0" xfId="0" applyFont="1"/>
    <xf numFmtId="187" fontId="54" fillId="0" borderId="0" xfId="0" applyNumberFormat="1" applyFont="1" applyAlignment="1">
      <alignment horizontal="center"/>
    </xf>
    <xf numFmtId="0" fontId="5" fillId="0" borderId="0" xfId="0" applyFont="1"/>
    <xf numFmtId="49" fontId="21" fillId="0" borderId="4" xfId="0" applyNumberFormat="1" applyFont="1" applyBorder="1" applyAlignment="1">
      <alignment horizontal="center" vertical="center" wrapText="1"/>
    </xf>
    <xf numFmtId="0" fontId="66" fillId="0" borderId="0" xfId="0" applyFont="1"/>
    <xf numFmtId="49" fontId="17" fillId="0" borderId="4"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0" fontId="53" fillId="0" borderId="0" xfId="0" applyFont="1"/>
    <xf numFmtId="0" fontId="54" fillId="0" borderId="0" xfId="0" applyFont="1" applyAlignment="1">
      <alignment horizontal="center"/>
    </xf>
    <xf numFmtId="0" fontId="17" fillId="0" borderId="0" xfId="0" applyFont="1"/>
    <xf numFmtId="184" fontId="21" fillId="2" borderId="4" xfId="25" applyNumberFormat="1" applyFont="1" applyFill="1" applyBorder="1" applyAlignment="1">
      <alignment horizontal="center" vertical="center" wrapText="1"/>
    </xf>
    <xf numFmtId="184" fontId="21" fillId="2" borderId="9" xfId="25" applyNumberFormat="1" applyFont="1" applyFill="1" applyBorder="1" applyAlignment="1">
      <alignment horizontal="center" vertical="center" wrapText="1"/>
    </xf>
    <xf numFmtId="188" fontId="24" fillId="2" borderId="4" xfId="0" applyNumberFormat="1" applyFont="1" applyFill="1" applyBorder="1" applyAlignment="1">
      <alignment horizontal="center" vertical="center" wrapText="1"/>
    </xf>
    <xf numFmtId="188" fontId="21" fillId="2" borderId="4" xfId="0" applyNumberFormat="1" applyFont="1" applyFill="1" applyBorder="1" applyAlignment="1">
      <alignment horizontal="left" vertical="center" wrapText="1"/>
    </xf>
    <xf numFmtId="0" fontId="43" fillId="2" borderId="3" xfId="0" applyFont="1" applyFill="1" applyBorder="1" applyAlignment="1">
      <alignment horizontal="center" vertical="center" wrapText="1"/>
    </xf>
    <xf numFmtId="169" fontId="75" fillId="2" borderId="4" xfId="1" applyNumberFormat="1" applyFont="1" applyFill="1" applyBorder="1" applyAlignment="1">
      <alignment horizontal="center" vertical="center" wrapText="1"/>
    </xf>
    <xf numFmtId="0" fontId="76" fillId="2" borderId="4" xfId="0" applyFont="1" applyFill="1" applyBorder="1" applyAlignment="1">
      <alignment horizontal="center" vertical="center" wrapText="1"/>
    </xf>
    <xf numFmtId="0" fontId="31" fillId="2" borderId="3" xfId="0" applyFont="1" applyFill="1" applyBorder="1" applyAlignment="1">
      <alignment horizontal="center" vertical="center" wrapText="1"/>
    </xf>
    <xf numFmtId="3" fontId="43" fillId="2" borderId="3" xfId="0" applyNumberFormat="1" applyFont="1" applyFill="1" applyBorder="1" applyAlignment="1">
      <alignment horizontal="left" vertical="center" wrapText="1"/>
    </xf>
    <xf numFmtId="0" fontId="44" fillId="2" borderId="3" xfId="0" applyFont="1" applyFill="1" applyBorder="1" applyAlignment="1">
      <alignment horizontal="center" vertical="center" wrapText="1"/>
    </xf>
    <xf numFmtId="0" fontId="43" fillId="2" borderId="6" xfId="0" applyFont="1" applyFill="1" applyBorder="1" applyAlignment="1">
      <alignment horizontal="center" vertical="center" wrapText="1"/>
    </xf>
    <xf numFmtId="0" fontId="26" fillId="0" borderId="0" xfId="0" applyFont="1" applyAlignment="1">
      <alignment horizontal="center" vertical="center" wrapText="1"/>
    </xf>
    <xf numFmtId="181" fontId="26" fillId="0" borderId="4" xfId="46" quotePrefix="1" applyNumberFormat="1" applyFont="1" applyBorder="1" applyAlignment="1">
      <alignment horizontal="right" vertical="center" wrapText="1"/>
    </xf>
    <xf numFmtId="181" fontId="40" fillId="2" borderId="4" xfId="0" applyNumberFormat="1" applyFont="1" applyFill="1" applyBorder="1" applyAlignment="1">
      <alignment vertical="center"/>
    </xf>
    <xf numFmtId="181" fontId="62" fillId="2" borderId="4" xfId="0" applyNumberFormat="1" applyFont="1" applyFill="1" applyBorder="1" applyAlignment="1">
      <alignment vertical="center"/>
    </xf>
    <xf numFmtId="0" fontId="47" fillId="2" borderId="0" xfId="0" applyFont="1" applyFill="1" applyAlignment="1">
      <alignment horizontal="center" vertical="center" wrapText="1"/>
    </xf>
    <xf numFmtId="0" fontId="35" fillId="2" borderId="0" xfId="0" applyFont="1" applyFill="1" applyAlignment="1">
      <alignment horizontal="center" vertical="center" wrapText="1"/>
    </xf>
    <xf numFmtId="0" fontId="34" fillId="2" borderId="0" xfId="0" applyFont="1" applyFill="1" applyAlignment="1">
      <alignment horizontal="center" vertical="center" wrapText="1"/>
    </xf>
    <xf numFmtId="169" fontId="70" fillId="2" borderId="4" xfId="1" applyNumberFormat="1" applyFont="1" applyFill="1" applyBorder="1" applyAlignment="1">
      <alignment horizontal="center" vertical="center" wrapText="1"/>
    </xf>
    <xf numFmtId="0" fontId="24" fillId="0" borderId="12" xfId="25" applyNumberFormat="1" applyFont="1" applyBorder="1" applyAlignment="1">
      <alignment horizontal="center" vertical="center" wrapText="1"/>
    </xf>
    <xf numFmtId="0" fontId="0" fillId="0" borderId="4" xfId="0" applyBorder="1" applyAlignment="1">
      <alignment horizontal="center" vertical="center" wrapText="1"/>
    </xf>
    <xf numFmtId="0" fontId="66" fillId="0" borderId="4" xfId="0" applyFont="1" applyBorder="1" applyAlignment="1">
      <alignment horizontal="center" vertical="center" wrapText="1"/>
    </xf>
    <xf numFmtId="0" fontId="53" fillId="0" borderId="4" xfId="0" applyFont="1" applyBorder="1" applyAlignment="1">
      <alignment horizontal="center" vertical="center" wrapText="1"/>
    </xf>
    <xf numFmtId="187" fontId="0" fillId="0" borderId="4" xfId="0" applyNumberFormat="1" applyBorder="1" applyAlignment="1">
      <alignment horizontal="center" vertical="center" wrapText="1"/>
    </xf>
    <xf numFmtId="0" fontId="5" fillId="0" borderId="4" xfId="0" applyFont="1" applyBorder="1" applyAlignment="1">
      <alignment horizontal="center" vertical="center" wrapText="1"/>
    </xf>
    <xf numFmtId="187" fontId="21" fillId="0" borderId="4" xfId="0" applyNumberFormat="1" applyFont="1" applyBorder="1" applyAlignment="1">
      <alignment horizontal="left" vertical="center" wrapText="1"/>
    </xf>
    <xf numFmtId="187" fontId="17" fillId="0" borderId="4" xfId="0" applyNumberFormat="1" applyFont="1" applyBorder="1" applyAlignment="1">
      <alignment horizontal="left" vertical="center" wrapText="1"/>
    </xf>
    <xf numFmtId="187" fontId="17" fillId="0" borderId="4" xfId="0" quotePrefix="1" applyNumberFormat="1" applyFont="1" applyBorder="1" applyAlignment="1">
      <alignment horizontal="left" vertical="center" wrapText="1"/>
    </xf>
    <xf numFmtId="187" fontId="21" fillId="0" borderId="4" xfId="0" quotePrefix="1" applyNumberFormat="1" applyFont="1" applyBorder="1" applyAlignment="1">
      <alignment horizontal="left" vertical="center" wrapText="1"/>
    </xf>
    <xf numFmtId="0" fontId="58" fillId="0" borderId="0" xfId="0" applyFont="1" applyAlignment="1">
      <alignment horizontal="center" vertical="center" wrapText="1"/>
    </xf>
    <xf numFmtId="0" fontId="25" fillId="0" borderId="0" xfId="0" applyFont="1" applyAlignment="1">
      <alignment horizontal="center" vertical="center" wrapText="1"/>
    </xf>
    <xf numFmtId="0" fontId="17" fillId="0" borderId="0" xfId="0" applyFont="1" applyAlignment="1">
      <alignment horizontal="center" vertical="center" wrapText="1"/>
    </xf>
    <xf numFmtId="0" fontId="48" fillId="0" borderId="0" xfId="0" applyFont="1" applyAlignment="1">
      <alignment horizontal="center" vertical="center" wrapText="1"/>
    </xf>
    <xf numFmtId="185" fontId="44" fillId="0" borderId="4" xfId="0" applyNumberFormat="1" applyFont="1" applyBorder="1" applyAlignment="1">
      <alignment horizontal="center" vertical="center" wrapText="1"/>
    </xf>
    <xf numFmtId="0" fontId="44" fillId="0" borderId="4" xfId="0" applyFont="1" applyBorder="1" applyAlignment="1">
      <alignment horizontal="center" vertical="center" wrapText="1"/>
    </xf>
    <xf numFmtId="186" fontId="44" fillId="0" borderId="4" xfId="0" applyNumberFormat="1" applyFont="1" applyBorder="1" applyAlignment="1">
      <alignment horizontal="center" vertical="center" wrapText="1"/>
    </xf>
    <xf numFmtId="0" fontId="64" fillId="0" borderId="0" xfId="0" applyFont="1" applyAlignment="1">
      <alignment horizontal="center" vertical="center" wrapText="1"/>
    </xf>
    <xf numFmtId="185" fontId="34" fillId="0" borderId="4" xfId="0" applyNumberFormat="1" applyFont="1" applyBorder="1" applyAlignment="1">
      <alignment horizontal="center" vertical="center" wrapText="1"/>
    </xf>
    <xf numFmtId="0" fontId="34" fillId="0" borderId="4" xfId="0" applyFont="1" applyBorder="1" applyAlignment="1">
      <alignment horizontal="center" vertical="center" wrapText="1"/>
    </xf>
    <xf numFmtId="168" fontId="34" fillId="0" borderId="4" xfId="1" applyNumberFormat="1" applyFont="1" applyFill="1" applyBorder="1" applyAlignment="1">
      <alignment horizontal="center" vertical="center" wrapText="1"/>
    </xf>
    <xf numFmtId="0" fontId="55" fillId="0" borderId="0" xfId="0" applyFont="1" applyAlignment="1">
      <alignment horizontal="center" vertical="center" wrapText="1"/>
    </xf>
    <xf numFmtId="185" fontId="34" fillId="0" borderId="7" xfId="0" applyNumberFormat="1" applyFont="1" applyBorder="1" applyAlignment="1">
      <alignment horizontal="center" vertical="center" wrapText="1"/>
    </xf>
    <xf numFmtId="168" fontId="34" fillId="0" borderId="7" xfId="1" applyNumberFormat="1" applyFont="1" applyFill="1" applyBorder="1" applyAlignment="1">
      <alignment horizontal="center" vertical="center" wrapText="1"/>
    </xf>
    <xf numFmtId="168" fontId="36" fillId="0" borderId="0" xfId="0" applyNumberFormat="1" applyFont="1" applyAlignment="1">
      <alignment horizontal="center" vertical="center" wrapText="1"/>
    </xf>
    <xf numFmtId="0" fontId="36" fillId="0" borderId="0" xfId="0" applyFont="1" applyAlignment="1">
      <alignment horizontal="center" vertical="center" wrapText="1"/>
    </xf>
    <xf numFmtId="185" fontId="34" fillId="0" borderId="3" xfId="0" applyNumberFormat="1" applyFont="1" applyBorder="1" applyAlignment="1">
      <alignment horizontal="center" vertical="center" wrapText="1"/>
    </xf>
    <xf numFmtId="168" fontId="34" fillId="0" borderId="3" xfId="1" applyNumberFormat="1" applyFont="1" applyFill="1" applyBorder="1" applyAlignment="1">
      <alignment horizontal="center" vertical="center" wrapText="1"/>
    </xf>
    <xf numFmtId="0" fontId="47" fillId="0" borderId="0" xfId="0" applyFont="1" applyAlignment="1">
      <alignment horizontal="center" vertical="center" wrapText="1"/>
    </xf>
    <xf numFmtId="185" fontId="32" fillId="0" borderId="3" xfId="0" applyNumberFormat="1" applyFont="1" applyBorder="1" applyAlignment="1">
      <alignment horizontal="center" vertical="center" wrapText="1"/>
    </xf>
    <xf numFmtId="168" fontId="32" fillId="0" borderId="3" xfId="1" applyNumberFormat="1" applyFont="1" applyFill="1" applyBorder="1" applyAlignment="1">
      <alignment horizontal="center" vertical="center" wrapText="1"/>
    </xf>
    <xf numFmtId="0" fontId="49" fillId="0" borderId="0" xfId="0" applyFont="1" applyAlignment="1">
      <alignment horizontal="center" vertical="center" wrapText="1"/>
    </xf>
    <xf numFmtId="3" fontId="17" fillId="2" borderId="3" xfId="2" applyNumberFormat="1" applyFont="1" applyFill="1" applyBorder="1" applyAlignment="1">
      <alignment horizontal="center" vertical="center" wrapText="1"/>
    </xf>
    <xf numFmtId="3" fontId="21" fillId="2" borderId="3" xfId="2" applyNumberFormat="1" applyFont="1" applyFill="1" applyBorder="1" applyAlignment="1">
      <alignment horizontal="center" vertical="center" wrapText="1"/>
    </xf>
    <xf numFmtId="0" fontId="34" fillId="0" borderId="0" xfId="0" applyFont="1" applyAlignment="1">
      <alignment horizontal="center" vertical="center" wrapText="1"/>
    </xf>
    <xf numFmtId="185" fontId="21" fillId="0" borderId="3" xfId="0" applyNumberFormat="1" applyFont="1" applyBorder="1" applyAlignment="1">
      <alignment horizontal="center" vertical="center" wrapText="1"/>
    </xf>
    <xf numFmtId="185" fontId="21" fillId="0" borderId="6" xfId="0" applyNumberFormat="1" applyFont="1" applyBorder="1" applyAlignment="1">
      <alignment horizontal="center" vertical="center" wrapText="1"/>
    </xf>
    <xf numFmtId="168" fontId="34" fillId="0" borderId="6" xfId="1" applyNumberFormat="1" applyFont="1" applyFill="1" applyBorder="1" applyAlignment="1">
      <alignment horizontal="center" vertical="center" wrapText="1"/>
    </xf>
    <xf numFmtId="0" fontId="5" fillId="0" borderId="0" xfId="0" applyFont="1" applyAlignment="1">
      <alignment horizontal="center" vertical="center" wrapText="1"/>
    </xf>
    <xf numFmtId="0" fontId="65" fillId="0" borderId="0" xfId="0" applyFont="1" applyAlignment="1">
      <alignment horizontal="center" vertical="center" wrapText="1"/>
    </xf>
    <xf numFmtId="180" fontId="5" fillId="0" borderId="0" xfId="0" applyNumberFormat="1" applyFont="1" applyAlignment="1">
      <alignment horizontal="center" vertical="center" wrapText="1"/>
    </xf>
    <xf numFmtId="0" fontId="34" fillId="0" borderId="7" xfId="0" applyFont="1" applyBorder="1" applyAlignment="1">
      <alignment horizontal="left" vertical="center" wrapText="1"/>
    </xf>
    <xf numFmtId="0" fontId="21" fillId="0" borderId="3" xfId="79" applyFont="1" applyBorder="1" applyAlignment="1">
      <alignment horizontal="left" vertical="center" wrapText="1"/>
    </xf>
    <xf numFmtId="0" fontId="17" fillId="0" borderId="3" xfId="79" applyFont="1" applyBorder="1" applyAlignment="1">
      <alignment horizontal="left" vertical="center" wrapText="1"/>
    </xf>
    <xf numFmtId="0" fontId="21" fillId="0" borderId="3" xfId="0" applyFont="1" applyBorder="1" applyAlignment="1">
      <alignment horizontal="left" vertical="center" wrapText="1"/>
    </xf>
    <xf numFmtId="0" fontId="21" fillId="0" borderId="6" xfId="0" applyFont="1" applyBorder="1" applyAlignment="1">
      <alignment horizontal="left" vertical="center" wrapText="1"/>
    </xf>
    <xf numFmtId="188" fontId="26" fillId="2" borderId="0" xfId="0" applyNumberFormat="1" applyFont="1" applyFill="1" applyAlignment="1">
      <alignment horizontal="center" vertical="center" wrapText="1"/>
    </xf>
    <xf numFmtId="0" fontId="67" fillId="2" borderId="0" xfId="0" applyFont="1" applyFill="1" applyAlignment="1">
      <alignment horizontal="center" vertical="center" wrapText="1"/>
    </xf>
    <xf numFmtId="0" fontId="26" fillId="2" borderId="0" xfId="0" applyFont="1" applyFill="1" applyAlignment="1">
      <alignment horizontal="center" vertical="center" wrapText="1"/>
    </xf>
    <xf numFmtId="168" fontId="67" fillId="2" borderId="0" xfId="0" applyNumberFormat="1" applyFont="1" applyFill="1" applyAlignment="1">
      <alignment horizontal="center" vertical="center" wrapText="1"/>
    </xf>
    <xf numFmtId="0" fontId="24" fillId="2" borderId="4" xfId="0" applyFont="1" applyFill="1" applyBorder="1" applyAlignment="1">
      <alignment horizontal="center" vertical="center" wrapText="1"/>
    </xf>
    <xf numFmtId="0" fontId="68" fillId="2" borderId="0" xfId="0" applyFont="1" applyFill="1" applyAlignment="1">
      <alignment horizontal="center" vertical="center" wrapText="1"/>
    </xf>
    <xf numFmtId="0" fontId="69" fillId="2" borderId="0" xfId="0" applyFont="1" applyFill="1" applyAlignment="1">
      <alignment horizontal="center" vertical="center" wrapText="1"/>
    </xf>
    <xf numFmtId="0" fontId="17" fillId="2" borderId="4" xfId="0" applyFont="1" applyFill="1" applyBorder="1" applyAlignment="1">
      <alignment horizontal="center" vertical="center" wrapText="1"/>
    </xf>
    <xf numFmtId="168" fontId="21" fillId="2" borderId="4" xfId="1" applyNumberFormat="1" applyFont="1" applyFill="1" applyBorder="1" applyAlignment="1">
      <alignment horizontal="center" vertical="center" wrapText="1"/>
    </xf>
    <xf numFmtId="168" fontId="27" fillId="2" borderId="0" xfId="0" applyNumberFormat="1" applyFont="1" applyFill="1" applyAlignment="1">
      <alignment horizontal="center" vertical="center" wrapText="1"/>
    </xf>
    <xf numFmtId="0" fontId="27" fillId="2" borderId="0" xfId="0" applyFont="1" applyFill="1" applyAlignment="1">
      <alignment horizontal="center" vertical="center" wrapText="1"/>
    </xf>
    <xf numFmtId="0" fontId="5" fillId="2" borderId="0" xfId="0" applyFont="1" applyFill="1" applyAlignment="1">
      <alignment horizontal="center" vertical="center" wrapText="1"/>
    </xf>
    <xf numFmtId="168" fontId="21" fillId="2" borderId="0" xfId="0" applyNumberFormat="1" applyFont="1" applyFill="1" applyAlignment="1">
      <alignment horizontal="center" vertical="center" wrapText="1"/>
    </xf>
    <xf numFmtId="168" fontId="5" fillId="2" borderId="0" xfId="0" applyNumberFormat="1" applyFont="1" applyFill="1" applyAlignment="1">
      <alignment horizontal="center" vertical="center" wrapText="1"/>
    </xf>
    <xf numFmtId="0" fontId="71" fillId="2" borderId="0" xfId="0" applyFont="1" applyFill="1" applyAlignment="1">
      <alignment horizontal="center" vertical="center" wrapText="1"/>
    </xf>
    <xf numFmtId="0" fontId="72" fillId="2" borderId="0" xfId="0" applyFont="1" applyFill="1" applyAlignment="1">
      <alignment horizontal="center" vertical="center" wrapText="1"/>
    </xf>
    <xf numFmtId="0" fontId="73" fillId="2" borderId="0" xfId="0" applyFont="1" applyFill="1" applyAlignment="1">
      <alignment horizontal="center" vertical="center" wrapText="1"/>
    </xf>
    <xf numFmtId="180" fontId="17" fillId="2" borderId="0" xfId="0" applyNumberFormat="1" applyFont="1" applyFill="1" applyAlignment="1">
      <alignment horizontal="center" vertical="center" wrapText="1"/>
    </xf>
    <xf numFmtId="0" fontId="52" fillId="2" borderId="0" xfId="0" applyFont="1" applyFill="1" applyAlignment="1">
      <alignment horizontal="center" vertical="center" wrapText="1"/>
    </xf>
    <xf numFmtId="188" fontId="67" fillId="2" borderId="0" xfId="0" applyNumberFormat="1" applyFont="1" applyFill="1" applyAlignment="1">
      <alignment horizontal="center" vertical="center" wrapText="1"/>
    </xf>
    <xf numFmtId="37" fontId="21" fillId="2" borderId="4" xfId="1" applyNumberFormat="1" applyFont="1" applyFill="1" applyBorder="1" applyAlignment="1">
      <alignment horizontal="right" vertical="center" wrapText="1"/>
    </xf>
    <xf numFmtId="3" fontId="34" fillId="0" borderId="4" xfId="1" applyNumberFormat="1" applyFont="1" applyFill="1" applyBorder="1" applyAlignment="1">
      <alignment vertical="center" wrapText="1"/>
    </xf>
    <xf numFmtId="3" fontId="34" fillId="0" borderId="7" xfId="1" applyNumberFormat="1" applyFont="1" applyFill="1" applyBorder="1" applyAlignment="1">
      <alignment vertical="center" wrapText="1"/>
    </xf>
    <xf numFmtId="3" fontId="34" fillId="0" borderId="3" xfId="1" applyNumberFormat="1" applyFont="1" applyFill="1" applyBorder="1" applyAlignment="1">
      <alignment vertical="center" wrapText="1"/>
    </xf>
    <xf numFmtId="3" fontId="32" fillId="0" borderId="3" xfId="1" applyNumberFormat="1" applyFont="1" applyFill="1" applyBorder="1" applyAlignment="1">
      <alignment vertical="center" wrapText="1"/>
    </xf>
    <xf numFmtId="3" fontId="17" fillId="2" borderId="3" xfId="2" applyNumberFormat="1" applyFont="1" applyFill="1" applyBorder="1" applyAlignment="1">
      <alignment vertical="center" wrapText="1"/>
    </xf>
    <xf numFmtId="3" fontId="21" fillId="2" borderId="3" xfId="2" applyNumberFormat="1" applyFont="1" applyFill="1" applyBorder="1" applyAlignment="1">
      <alignment vertical="center" wrapText="1"/>
    </xf>
    <xf numFmtId="3" fontId="34" fillId="2" borderId="3" xfId="60" applyNumberFormat="1" applyFont="1" applyFill="1" applyBorder="1" applyAlignment="1">
      <alignment vertical="center" wrapText="1"/>
    </xf>
    <xf numFmtId="3" fontId="34" fillId="0" borderId="6" xfId="1" applyNumberFormat="1" applyFont="1" applyFill="1" applyBorder="1" applyAlignment="1">
      <alignment vertical="center" wrapText="1"/>
    </xf>
    <xf numFmtId="37" fontId="21" fillId="0" borderId="4" xfId="1" applyNumberFormat="1" applyFont="1" applyBorder="1" applyAlignment="1">
      <alignment horizontal="right" vertical="center" wrapText="1"/>
    </xf>
    <xf numFmtId="37" fontId="17" fillId="0" borderId="4" xfId="1" applyNumberFormat="1" applyFont="1" applyBorder="1" applyAlignment="1">
      <alignment horizontal="right" vertical="center" wrapText="1"/>
    </xf>
    <xf numFmtId="180" fontId="21" fillId="2" borderId="5" xfId="0" applyNumberFormat="1" applyFont="1" applyFill="1" applyBorder="1" applyAlignment="1">
      <alignment horizontal="left" vertical="center" wrapText="1"/>
    </xf>
    <xf numFmtId="37" fontId="21" fillId="2" borderId="5" xfId="1" applyNumberFormat="1" applyFont="1" applyFill="1" applyBorder="1" applyAlignment="1">
      <alignment horizontal="right" vertical="center" wrapText="1"/>
    </xf>
    <xf numFmtId="168" fontId="21" fillId="2" borderId="5" xfId="1" applyNumberFormat="1" applyFont="1" applyFill="1" applyBorder="1" applyAlignment="1">
      <alignment horizontal="center" vertical="center" wrapText="1"/>
    </xf>
    <xf numFmtId="0" fontId="21" fillId="0" borderId="3" xfId="47" applyFont="1" applyBorder="1" applyAlignment="1">
      <alignment horizontal="center" vertical="center" wrapText="1"/>
    </xf>
    <xf numFmtId="0" fontId="21" fillId="0" borderId="3" xfId="47" applyFont="1" applyBorder="1" applyAlignment="1">
      <alignment horizontal="left" vertical="center" wrapText="1"/>
    </xf>
    <xf numFmtId="37" fontId="34" fillId="2" borderId="3" xfId="1" applyNumberFormat="1" applyFont="1" applyFill="1" applyBorder="1" applyAlignment="1">
      <alignment horizontal="right" vertical="center" wrapText="1"/>
    </xf>
    <xf numFmtId="168" fontId="34" fillId="2" borderId="3" xfId="1" applyNumberFormat="1" applyFont="1" applyFill="1" applyBorder="1" applyAlignment="1">
      <alignment horizontal="center" vertical="center" wrapText="1"/>
    </xf>
    <xf numFmtId="0" fontId="17" fillId="0" borderId="3" xfId="47" applyFont="1" applyBorder="1" applyAlignment="1">
      <alignment horizontal="center" vertical="center" wrapText="1"/>
    </xf>
    <xf numFmtId="0" fontId="17" fillId="0" borderId="3" xfId="47" applyFont="1" applyBorder="1" applyAlignment="1">
      <alignment horizontal="left" vertical="center" wrapText="1"/>
    </xf>
    <xf numFmtId="37" fontId="32" fillId="2" borderId="3" xfId="1" applyNumberFormat="1" applyFont="1" applyFill="1" applyBorder="1" applyAlignment="1">
      <alignment horizontal="right" vertical="center" wrapText="1"/>
    </xf>
    <xf numFmtId="168" fontId="32" fillId="2" borderId="3" xfId="1" applyNumberFormat="1" applyFont="1" applyFill="1" applyBorder="1" applyAlignment="1">
      <alignment horizontal="center" vertical="center" wrapText="1"/>
    </xf>
    <xf numFmtId="0" fontId="24" fillId="0" borderId="3" xfId="47" applyFont="1" applyBorder="1" applyAlignment="1">
      <alignment horizontal="center" vertical="center" wrapText="1"/>
    </xf>
    <xf numFmtId="0" fontId="24" fillId="0" borderId="3" xfId="47" applyFont="1" applyBorder="1" applyAlignment="1">
      <alignment horizontal="left" vertical="center" wrapText="1"/>
    </xf>
    <xf numFmtId="0" fontId="17" fillId="0" borderId="3" xfId="47" quotePrefix="1" applyFont="1" applyBorder="1" applyAlignment="1">
      <alignment horizontal="center" vertical="center" wrapText="1"/>
    </xf>
    <xf numFmtId="0" fontId="24" fillId="0" borderId="3" xfId="47" quotePrefix="1" applyFont="1" applyBorder="1" applyAlignment="1">
      <alignment horizontal="center" vertical="center" wrapText="1"/>
    </xf>
    <xf numFmtId="0" fontId="74" fillId="0" borderId="3" xfId="47" applyFont="1" applyBorder="1" applyAlignment="1">
      <alignment horizontal="left" vertical="center" wrapText="1"/>
    </xf>
    <xf numFmtId="0" fontId="21" fillId="0" borderId="6" xfId="47" applyFont="1" applyBorder="1" applyAlignment="1">
      <alignment horizontal="center" vertical="center" wrapText="1"/>
    </xf>
    <xf numFmtId="0" fontId="21" fillId="0" borderId="6" xfId="47" applyFont="1" applyBorder="1" applyAlignment="1">
      <alignment horizontal="left" vertical="center" wrapText="1"/>
    </xf>
    <xf numFmtId="37" fontId="34" fillId="2" borderId="6" xfId="1" applyNumberFormat="1" applyFont="1" applyFill="1" applyBorder="1" applyAlignment="1">
      <alignment horizontal="right" vertical="center" wrapText="1"/>
    </xf>
    <xf numFmtId="168" fontId="34" fillId="2" borderId="6" xfId="1" applyNumberFormat="1" applyFont="1" applyFill="1" applyBorder="1" applyAlignment="1">
      <alignment horizontal="center" vertical="center" wrapText="1"/>
    </xf>
    <xf numFmtId="0" fontId="34" fillId="2" borderId="5" xfId="0" applyFont="1" applyFill="1" applyBorder="1" applyAlignment="1">
      <alignment horizontal="center" vertical="center" wrapText="1"/>
    </xf>
    <xf numFmtId="168" fontId="32" fillId="2" borderId="0" xfId="1" applyNumberFormat="1" applyFont="1" applyFill="1" applyAlignment="1">
      <alignment horizontal="center" vertical="center" wrapText="1"/>
    </xf>
    <xf numFmtId="41" fontId="45" fillId="2" borderId="0" xfId="0" applyNumberFormat="1" applyFont="1" applyFill="1" applyAlignment="1">
      <alignment horizontal="center" vertical="center" wrapText="1"/>
    </xf>
    <xf numFmtId="168" fontId="45" fillId="2" borderId="0" xfId="1" applyNumberFormat="1" applyFont="1" applyFill="1" applyAlignment="1">
      <alignment horizontal="center" vertical="center" wrapText="1"/>
    </xf>
    <xf numFmtId="168" fontId="45" fillId="2" borderId="0" xfId="0" applyNumberFormat="1" applyFont="1" applyFill="1" applyAlignment="1">
      <alignment horizontal="center" vertical="center" wrapText="1"/>
    </xf>
    <xf numFmtId="168" fontId="31" fillId="2" borderId="0" xfId="1" applyNumberFormat="1" applyFont="1" applyFill="1" applyAlignment="1">
      <alignment horizontal="center" vertical="center" wrapText="1"/>
    </xf>
    <xf numFmtId="0" fontId="31" fillId="2" borderId="0" xfId="0" applyFont="1" applyFill="1" applyAlignment="1">
      <alignment horizontal="center" vertical="center" wrapText="1"/>
    </xf>
    <xf numFmtId="168" fontId="31" fillId="2" borderId="0" xfId="0" applyNumberFormat="1" applyFont="1" applyFill="1" applyAlignment="1">
      <alignment horizontal="center" vertical="center" wrapText="1"/>
    </xf>
    <xf numFmtId="168" fontId="43" fillId="2" borderId="0" xfId="1" applyNumberFormat="1" applyFont="1" applyFill="1" applyAlignment="1">
      <alignment horizontal="center" vertical="center" wrapText="1"/>
    </xf>
    <xf numFmtId="0" fontId="43" fillId="2" borderId="0" xfId="0" applyFont="1" applyFill="1" applyAlignment="1">
      <alignment horizontal="center" vertical="center" wrapText="1"/>
    </xf>
    <xf numFmtId="0" fontId="32" fillId="2" borderId="3" xfId="0" applyFont="1" applyFill="1" applyBorder="1" applyAlignment="1">
      <alignment horizontal="center" vertical="center" wrapText="1"/>
    </xf>
    <xf numFmtId="0" fontId="32" fillId="2" borderId="6" xfId="0" applyFont="1" applyFill="1" applyBorder="1" applyAlignment="1">
      <alignment horizontal="center" vertical="center" wrapText="1"/>
    </xf>
    <xf numFmtId="3" fontId="34" fillId="2" borderId="3" xfId="0" applyNumberFormat="1" applyFont="1" applyFill="1" applyBorder="1" applyAlignment="1">
      <alignment horizontal="left" vertical="center" wrapText="1"/>
    </xf>
    <xf numFmtId="0" fontId="32" fillId="2" borderId="3" xfId="0" applyFont="1" applyFill="1" applyBorder="1" applyAlignment="1">
      <alignment horizontal="left" vertical="center" wrapText="1"/>
    </xf>
    <xf numFmtId="0" fontId="34" fillId="2" borderId="3" xfId="0" applyFont="1" applyFill="1" applyBorder="1" applyAlignment="1">
      <alignment horizontal="left" vertical="center" wrapText="1"/>
    </xf>
    <xf numFmtId="0" fontId="32" fillId="2" borderId="3" xfId="26" applyFont="1" applyFill="1" applyBorder="1" applyAlignment="1">
      <alignment horizontal="left" vertical="center" wrapText="1"/>
    </xf>
    <xf numFmtId="0" fontId="32" fillId="2" borderId="6" xfId="0" applyFont="1" applyFill="1" applyBorder="1" applyAlignment="1">
      <alignment horizontal="left" vertical="center" wrapText="1"/>
    </xf>
    <xf numFmtId="0" fontId="32" fillId="2" borderId="3" xfId="0" applyFont="1" applyFill="1" applyBorder="1" applyAlignment="1">
      <alignment horizontal="justify" vertical="center"/>
    </xf>
    <xf numFmtId="169" fontId="32" fillId="2" borderId="0" xfId="1" applyNumberFormat="1" applyFont="1" applyFill="1" applyAlignment="1">
      <alignment horizontal="center" vertical="center" wrapText="1"/>
    </xf>
    <xf numFmtId="0" fontId="46" fillId="2" borderId="0" xfId="0" applyFont="1" applyFill="1" applyAlignment="1">
      <alignment horizontal="center" vertical="center" wrapText="1"/>
    </xf>
    <xf numFmtId="169" fontId="45" fillId="2" borderId="0" xfId="0" applyNumberFormat="1" applyFont="1" applyFill="1" applyAlignment="1">
      <alignment horizontal="center" vertical="center" wrapText="1"/>
    </xf>
    <xf numFmtId="168" fontId="45" fillId="2" borderId="8" xfId="1" applyNumberFormat="1" applyFont="1" applyFill="1" applyBorder="1" applyAlignment="1">
      <alignment horizontal="center" vertical="center" wrapText="1"/>
    </xf>
    <xf numFmtId="0" fontId="45" fillId="2" borderId="0" xfId="0" applyFont="1" applyFill="1" applyAlignment="1">
      <alignment horizontal="center" vertical="center" wrapText="1"/>
    </xf>
    <xf numFmtId="168" fontId="44" fillId="2" borderId="0" xfId="1" applyNumberFormat="1" applyFont="1" applyFill="1" applyAlignment="1">
      <alignment horizontal="center" vertical="center" wrapText="1"/>
    </xf>
    <xf numFmtId="0" fontId="77" fillId="2" borderId="0" xfId="0" applyFont="1" applyFill="1" applyAlignment="1">
      <alignment horizontal="center" vertical="center" wrapText="1"/>
    </xf>
    <xf numFmtId="168" fontId="76" fillId="2" borderId="0" xfId="0" applyNumberFormat="1" applyFont="1" applyFill="1" applyAlignment="1">
      <alignment horizontal="center" vertical="center" wrapText="1"/>
    </xf>
    <xf numFmtId="0" fontId="76" fillId="2" borderId="0" xfId="0" applyFont="1" applyFill="1" applyAlignment="1">
      <alignment horizontal="center" vertical="center" wrapText="1"/>
    </xf>
    <xf numFmtId="168" fontId="32" fillId="2" borderId="0" xfId="0" applyNumberFormat="1" applyFont="1" applyFill="1" applyAlignment="1">
      <alignment horizontal="center" vertical="center" wrapText="1"/>
    </xf>
    <xf numFmtId="0" fontId="44" fillId="2" borderId="0" xfId="0" applyFont="1" applyFill="1" applyAlignment="1">
      <alignment horizontal="center" vertical="center" wrapText="1"/>
    </xf>
    <xf numFmtId="0" fontId="31" fillId="2" borderId="3" xfId="0" applyFont="1" applyFill="1" applyBorder="1" applyAlignment="1">
      <alignment horizontal="left" vertical="center" wrapText="1"/>
    </xf>
    <xf numFmtId="0" fontId="43" fillId="2" borderId="3" xfId="0" applyFont="1" applyFill="1" applyBorder="1" applyAlignment="1">
      <alignment horizontal="left" vertical="center" wrapText="1"/>
    </xf>
    <xf numFmtId="0" fontId="44" fillId="2" borderId="3" xfId="26" applyFont="1" applyFill="1" applyBorder="1" applyAlignment="1">
      <alignment horizontal="left" vertical="center" wrapText="1"/>
    </xf>
    <xf numFmtId="0" fontId="44" fillId="2" borderId="3" xfId="0" applyFont="1" applyFill="1" applyBorder="1" applyAlignment="1">
      <alignment horizontal="left" vertical="center" wrapText="1"/>
    </xf>
    <xf numFmtId="0" fontId="43" fillId="2" borderId="6" xfId="0" applyFont="1" applyFill="1" applyBorder="1" applyAlignment="1">
      <alignment horizontal="left" vertical="center" wrapText="1"/>
    </xf>
    <xf numFmtId="37" fontId="76" fillId="2" borderId="4" xfId="1" applyNumberFormat="1" applyFont="1" applyFill="1" applyBorder="1" applyAlignment="1">
      <alignment horizontal="right" vertical="center" wrapText="1"/>
    </xf>
    <xf numFmtId="37" fontId="31" fillId="2" borderId="7" xfId="1" applyNumberFormat="1" applyFont="1" applyFill="1" applyBorder="1" applyAlignment="1">
      <alignment horizontal="right" vertical="center" wrapText="1"/>
    </xf>
    <xf numFmtId="37" fontId="31" fillId="2" borderId="3" xfId="1" applyNumberFormat="1" applyFont="1" applyFill="1" applyBorder="1" applyAlignment="1">
      <alignment horizontal="right" vertical="center" wrapText="1"/>
    </xf>
    <xf numFmtId="37" fontId="43" fillId="2" borderId="3" xfId="1" applyNumberFormat="1" applyFont="1" applyFill="1" applyBorder="1" applyAlignment="1">
      <alignment horizontal="right" vertical="center" wrapText="1"/>
    </xf>
    <xf numFmtId="37" fontId="44" fillId="2" borderId="7" xfId="1" applyNumberFormat="1" applyFont="1" applyFill="1" applyBorder="1" applyAlignment="1">
      <alignment horizontal="right" vertical="center" wrapText="1"/>
    </xf>
    <xf numFmtId="37" fontId="44" fillId="2" borderId="3" xfId="1" applyNumberFormat="1" applyFont="1" applyFill="1" applyBorder="1" applyAlignment="1">
      <alignment horizontal="right" vertical="center" wrapText="1"/>
    </xf>
    <xf numFmtId="37" fontId="43" fillId="2" borderId="7" xfId="1" applyNumberFormat="1" applyFont="1" applyFill="1" applyBorder="1" applyAlignment="1">
      <alignment horizontal="right" vertical="center" wrapText="1"/>
    </xf>
    <xf numFmtId="37" fontId="43" fillId="2" borderId="6" xfId="1" applyNumberFormat="1" applyFont="1" applyFill="1" applyBorder="1" applyAlignment="1">
      <alignment horizontal="right" vertical="center" wrapText="1"/>
    </xf>
    <xf numFmtId="0" fontId="44" fillId="2" borderId="4" xfId="1" applyNumberFormat="1" applyFont="1" applyFill="1" applyBorder="1" applyAlignment="1">
      <alignment horizontal="center" vertical="center" wrapText="1"/>
    </xf>
    <xf numFmtId="37" fontId="76" fillId="2" borderId="0" xfId="0" applyNumberFormat="1" applyFont="1" applyFill="1" applyAlignment="1">
      <alignment horizontal="center" vertical="center" wrapText="1"/>
    </xf>
    <xf numFmtId="37" fontId="32" fillId="2" borderId="0" xfId="0" applyNumberFormat="1" applyFont="1" applyFill="1" applyAlignment="1">
      <alignment horizontal="center" vertical="center" wrapText="1"/>
    </xf>
    <xf numFmtId="0" fontId="76" fillId="2" borderId="5" xfId="0" applyFont="1" applyFill="1" applyBorder="1" applyAlignment="1">
      <alignment horizontal="center" vertical="center" wrapText="1"/>
    </xf>
    <xf numFmtId="3" fontId="76" fillId="2" borderId="5" xfId="0" applyNumberFormat="1" applyFont="1" applyFill="1" applyBorder="1" applyAlignment="1">
      <alignment horizontal="left" vertical="center" wrapText="1"/>
    </xf>
    <xf numFmtId="37" fontId="76" fillId="2" borderId="5" xfId="1" applyNumberFormat="1" applyFont="1" applyFill="1" applyBorder="1" applyAlignment="1">
      <alignment horizontal="right" vertical="center" wrapText="1"/>
    </xf>
    <xf numFmtId="0" fontId="31" fillId="2" borderId="3" xfId="0" applyFont="1" applyFill="1" applyBorder="1" applyAlignment="1">
      <alignment horizontal="justify" vertical="center"/>
    </xf>
    <xf numFmtId="37" fontId="34" fillId="2" borderId="0" xfId="0" applyNumberFormat="1" applyFont="1" applyFill="1" applyAlignment="1">
      <alignment horizontal="center" vertical="center" wrapText="1"/>
    </xf>
    <xf numFmtId="37" fontId="77" fillId="2" borderId="0" xfId="0" applyNumberFormat="1" applyFont="1" applyFill="1" applyAlignment="1">
      <alignment horizontal="center" vertical="center" wrapText="1"/>
    </xf>
    <xf numFmtId="37" fontId="44" fillId="2" borderId="0" xfId="0" applyNumberFormat="1" applyFont="1" applyFill="1" applyAlignment="1">
      <alignment horizontal="center" vertical="center" wrapText="1"/>
    </xf>
    <xf numFmtId="37" fontId="76" fillId="0" borderId="4" xfId="1" applyNumberFormat="1" applyFont="1" applyFill="1" applyBorder="1" applyAlignment="1">
      <alignment horizontal="right" vertical="center" wrapText="1"/>
    </xf>
    <xf numFmtId="0" fontId="34" fillId="2" borderId="9" xfId="0" applyFont="1" applyFill="1" applyBorder="1" applyAlignment="1">
      <alignment horizontal="center" vertical="center" wrapText="1"/>
    </xf>
    <xf numFmtId="3" fontId="34" fillId="2" borderId="5" xfId="0" applyNumberFormat="1" applyFont="1" applyFill="1" applyBorder="1" applyAlignment="1">
      <alignment horizontal="left" vertical="center" wrapText="1"/>
    </xf>
    <xf numFmtId="0" fontId="79" fillId="2" borderId="0" xfId="81" applyFont="1" applyFill="1"/>
    <xf numFmtId="168" fontId="79" fillId="2" borderId="0" xfId="82" applyNumberFormat="1" applyFont="1" applyFill="1"/>
    <xf numFmtId="0" fontId="79" fillId="2" borderId="0" xfId="81" applyFont="1" applyFill="1" applyAlignment="1">
      <alignment horizontal="justify"/>
    </xf>
    <xf numFmtId="0" fontId="79" fillId="2" borderId="0" xfId="81" applyFont="1" applyFill="1" applyAlignment="1">
      <alignment horizontal="center"/>
    </xf>
    <xf numFmtId="168" fontId="79" fillId="2" borderId="0" xfId="81" applyNumberFormat="1" applyFont="1" applyFill="1"/>
    <xf numFmtId="0" fontId="27" fillId="2" borderId="0" xfId="81" applyFont="1" applyFill="1"/>
    <xf numFmtId="168" fontId="27" fillId="2" borderId="3" xfId="81" applyNumberFormat="1" applyFont="1" applyFill="1" applyBorder="1" applyAlignment="1">
      <alignment horizontal="center" vertical="center" wrapText="1"/>
    </xf>
    <xf numFmtId="168" fontId="69" fillId="2" borderId="20" xfId="82" applyNumberFormat="1" applyFont="1" applyFill="1" applyBorder="1" applyAlignment="1">
      <alignment vertical="center"/>
    </xf>
    <xf numFmtId="168" fontId="27" fillId="2" borderId="20" xfId="81" applyNumberFormat="1" applyFont="1" applyFill="1" applyBorder="1" applyAlignment="1">
      <alignment horizontal="center" vertical="center" wrapText="1"/>
    </xf>
    <xf numFmtId="168" fontId="27" fillId="2" borderId="20" xfId="82" applyNumberFormat="1" applyFont="1" applyFill="1" applyBorder="1" applyAlignment="1">
      <alignment horizontal="center" vertical="center" wrapText="1"/>
    </xf>
    <xf numFmtId="3" fontId="27" fillId="2" borderId="20" xfId="46" applyNumberFormat="1" applyFont="1" applyFill="1" applyBorder="1" applyAlignment="1">
      <alignment horizontal="justify" vertical="center" wrapText="1"/>
    </xf>
    <xf numFmtId="0" fontId="27" fillId="2" borderId="20" xfId="81" applyFont="1" applyFill="1" applyBorder="1" applyAlignment="1">
      <alignment horizontal="center" vertical="center"/>
    </xf>
    <xf numFmtId="0" fontId="80" fillId="2" borderId="0" xfId="81" applyFont="1" applyFill="1"/>
    <xf numFmtId="0" fontId="81" fillId="2" borderId="0" xfId="81" applyFont="1" applyFill="1"/>
    <xf numFmtId="168" fontId="69" fillId="2" borderId="3" xfId="82" applyNumberFormat="1" applyFont="1" applyFill="1" applyBorder="1" applyAlignment="1">
      <alignment vertical="center"/>
    </xf>
    <xf numFmtId="168" fontId="27" fillId="2" borderId="3" xfId="82" applyNumberFormat="1" applyFont="1" applyFill="1" applyBorder="1" applyAlignment="1">
      <alignment horizontal="center" vertical="center" wrapText="1"/>
    </xf>
    <xf numFmtId="3" fontId="27" fillId="2" borderId="3" xfId="46" applyNumberFormat="1" applyFont="1" applyFill="1" applyBorder="1" applyAlignment="1">
      <alignment horizontal="justify" vertical="center" wrapText="1"/>
    </xf>
    <xf numFmtId="0" fontId="27" fillId="2" borderId="3" xfId="81" applyFont="1" applyFill="1" applyBorder="1" applyAlignment="1">
      <alignment horizontal="center" vertical="center"/>
    </xf>
    <xf numFmtId="3" fontId="27" fillId="2" borderId="7" xfId="46" applyNumberFormat="1" applyFont="1" applyFill="1" applyBorder="1" applyAlignment="1">
      <alignment horizontal="justify" vertical="center" wrapText="1"/>
    </xf>
    <xf numFmtId="168" fontId="81" fillId="2" borderId="3" xfId="81" applyNumberFormat="1" applyFont="1" applyFill="1" applyBorder="1" applyAlignment="1">
      <alignment horizontal="center" vertical="center" wrapText="1"/>
    </xf>
    <xf numFmtId="168" fontId="81" fillId="2" borderId="3" xfId="82" applyNumberFormat="1" applyFont="1" applyFill="1" applyBorder="1" applyAlignment="1">
      <alignment horizontal="center" vertical="center" wrapText="1"/>
    </xf>
    <xf numFmtId="3" fontId="81" fillId="2" borderId="3" xfId="81" applyNumberFormat="1" applyFont="1" applyFill="1" applyBorder="1" applyAlignment="1">
      <alignment horizontal="justify" vertical="center" wrapText="1"/>
    </xf>
    <xf numFmtId="0" fontId="81" fillId="2" borderId="3" xfId="81" applyFont="1" applyFill="1" applyBorder="1" applyAlignment="1">
      <alignment horizontal="center" vertical="center"/>
    </xf>
    <xf numFmtId="168" fontId="27" fillId="2" borderId="0" xfId="82" applyNumberFormat="1" applyFont="1" applyFill="1"/>
    <xf numFmtId="0" fontId="27" fillId="2" borderId="0" xfId="81" applyFont="1" applyFill="1" applyAlignment="1">
      <alignment horizontal="justify"/>
    </xf>
    <xf numFmtId="0" fontId="27" fillId="2" borderId="0" xfId="81" applyFont="1" applyFill="1" applyAlignment="1">
      <alignment horizontal="center"/>
    </xf>
    <xf numFmtId="168" fontId="27" fillId="2" borderId="0" xfId="81" applyNumberFormat="1" applyFont="1" applyFill="1"/>
    <xf numFmtId="0" fontId="81" fillId="2" borderId="4" xfId="81" applyFont="1" applyFill="1" applyBorder="1" applyAlignment="1">
      <alignment horizontal="center" vertical="center" wrapText="1"/>
    </xf>
    <xf numFmtId="0" fontId="27" fillId="2" borderId="3" xfId="81" applyFont="1" applyFill="1" applyBorder="1" applyAlignment="1">
      <alignment horizontal="justify" vertical="center" wrapText="1"/>
    </xf>
    <xf numFmtId="168" fontId="27" fillId="2" borderId="3" xfId="82" applyNumberFormat="1" applyFont="1" applyFill="1" applyBorder="1" applyAlignment="1">
      <alignment horizontal="right" vertical="center"/>
    </xf>
    <xf numFmtId="0" fontId="59" fillId="2" borderId="3" xfId="81" applyFont="1" applyFill="1" applyBorder="1" applyAlignment="1">
      <alignment horizontal="justify" vertical="center" wrapText="1"/>
    </xf>
    <xf numFmtId="0" fontId="79" fillId="2" borderId="0" xfId="81" applyFont="1" applyFill="1" applyAlignment="1">
      <alignment vertical="center"/>
    </xf>
    <xf numFmtId="189" fontId="79" fillId="2" borderId="0" xfId="81" applyNumberFormat="1" applyFont="1" applyFill="1"/>
    <xf numFmtId="0" fontId="59" fillId="2" borderId="4" xfId="81" applyFont="1" applyFill="1" applyBorder="1" applyAlignment="1">
      <alignment horizontal="center" vertical="center" wrapText="1"/>
    </xf>
    <xf numFmtId="0" fontId="81" fillId="2" borderId="5" xfId="81" applyFont="1" applyFill="1" applyBorder="1" applyAlignment="1">
      <alignment horizontal="center" vertical="center" wrapText="1"/>
    </xf>
    <xf numFmtId="0" fontId="81" fillId="2" borderId="5" xfId="81" applyFont="1" applyFill="1" applyBorder="1" applyAlignment="1">
      <alignment horizontal="justify" vertical="center" wrapText="1"/>
    </xf>
    <xf numFmtId="0" fontId="81" fillId="2" borderId="3" xfId="81" applyFont="1" applyFill="1" applyBorder="1" applyAlignment="1">
      <alignment horizontal="center" vertical="center" wrapText="1"/>
    </xf>
    <xf numFmtId="0" fontId="81" fillId="2" borderId="3" xfId="81" applyFont="1" applyFill="1" applyBorder="1" applyAlignment="1">
      <alignment horizontal="justify" vertical="center" wrapText="1"/>
    </xf>
    <xf numFmtId="0" fontId="59" fillId="2" borderId="3" xfId="81" applyFont="1" applyFill="1" applyBorder="1" applyAlignment="1">
      <alignment horizontal="center" vertical="center" wrapText="1"/>
    </xf>
    <xf numFmtId="0" fontId="27" fillId="2" borderId="3" xfId="81" quotePrefix="1" applyFont="1" applyFill="1" applyBorder="1" applyAlignment="1">
      <alignment horizontal="center" vertical="center" wrapText="1"/>
    </xf>
    <xf numFmtId="3" fontId="17" fillId="2" borderId="3" xfId="46" applyNumberFormat="1" applyFont="1" applyFill="1" applyBorder="1" applyAlignment="1">
      <alignment horizontal="left" vertical="center" wrapText="1"/>
    </xf>
    <xf numFmtId="3" fontId="21" fillId="2" borderId="3" xfId="46" applyNumberFormat="1" applyFont="1" applyFill="1" applyBorder="1" applyAlignment="1">
      <alignment horizontal="left" vertical="center" wrapText="1"/>
    </xf>
    <xf numFmtId="0" fontId="27" fillId="2" borderId="6" xfId="81" applyFont="1" applyFill="1" applyBorder="1" applyAlignment="1">
      <alignment horizontal="left" vertical="center" wrapText="1"/>
    </xf>
    <xf numFmtId="0" fontId="27" fillId="2" borderId="6" xfId="81" quotePrefix="1" applyFont="1" applyFill="1" applyBorder="1" applyAlignment="1">
      <alignment horizontal="center" vertical="center"/>
    </xf>
    <xf numFmtId="168" fontId="81" fillId="2" borderId="4" xfId="82" applyNumberFormat="1" applyFont="1" applyFill="1" applyBorder="1" applyAlignment="1">
      <alignment horizontal="right" vertical="center" wrapText="1"/>
    </xf>
    <xf numFmtId="168" fontId="81" fillId="2" borderId="5" xfId="82" applyNumberFormat="1" applyFont="1" applyFill="1" applyBorder="1" applyAlignment="1">
      <alignment horizontal="right" vertical="center" wrapText="1"/>
    </xf>
    <xf numFmtId="168" fontId="81" fillId="2" borderId="3" xfId="82" applyNumberFormat="1" applyFont="1" applyFill="1" applyBorder="1" applyAlignment="1">
      <alignment horizontal="right" vertical="center" wrapText="1"/>
    </xf>
    <xf numFmtId="168" fontId="59" fillId="2" borderId="3" xfId="82" applyNumberFormat="1" applyFont="1" applyFill="1" applyBorder="1" applyAlignment="1">
      <alignment horizontal="right" vertical="center" wrapText="1"/>
    </xf>
    <xf numFmtId="168" fontId="27" fillId="2" borderId="3" xfId="82" applyNumberFormat="1" applyFont="1" applyFill="1" applyBorder="1" applyAlignment="1">
      <alignment horizontal="right" vertical="center" wrapText="1"/>
    </xf>
    <xf numFmtId="168" fontId="27" fillId="2" borderId="3" xfId="81" applyNumberFormat="1" applyFont="1" applyFill="1" applyBorder="1" applyAlignment="1">
      <alignment horizontal="right" vertical="center" wrapText="1"/>
    </xf>
    <xf numFmtId="168" fontId="81" fillId="2" borderId="3" xfId="81" applyNumberFormat="1" applyFont="1" applyFill="1" applyBorder="1" applyAlignment="1">
      <alignment horizontal="right" vertical="center" wrapText="1"/>
    </xf>
    <xf numFmtId="168" fontId="81" fillId="2" borderId="3" xfId="82" applyNumberFormat="1" applyFont="1" applyFill="1" applyBorder="1" applyAlignment="1">
      <alignment horizontal="right" vertical="center"/>
    </xf>
    <xf numFmtId="168" fontId="27" fillId="2" borderId="6" xfId="82" applyNumberFormat="1" applyFont="1" applyFill="1" applyBorder="1" applyAlignment="1">
      <alignment horizontal="right" vertical="center" wrapText="1"/>
    </xf>
    <xf numFmtId="168" fontId="69" fillId="2" borderId="6" xfId="82" applyNumberFormat="1" applyFont="1" applyFill="1" applyBorder="1" applyAlignment="1">
      <alignment horizontal="right" vertical="center"/>
    </xf>
    <xf numFmtId="168" fontId="27" fillId="2" borderId="6" xfId="81" applyNumberFormat="1" applyFont="1" applyFill="1" applyBorder="1" applyAlignment="1">
      <alignment horizontal="right" vertical="center" wrapText="1"/>
    </xf>
    <xf numFmtId="37" fontId="31" fillId="2" borderId="6" xfId="1" applyNumberFormat="1" applyFont="1" applyFill="1" applyBorder="1" applyAlignment="1">
      <alignment horizontal="right" vertical="center" wrapText="1"/>
    </xf>
    <xf numFmtId="168" fontId="34" fillId="2" borderId="9" xfId="1" applyNumberFormat="1" applyFont="1" applyFill="1" applyBorder="1" applyAlignment="1">
      <alignment horizontal="right" vertical="center" wrapText="1"/>
    </xf>
    <xf numFmtId="168" fontId="34" fillId="2" borderId="5" xfId="1" applyNumberFormat="1" applyFont="1" applyFill="1" applyBorder="1" applyAlignment="1">
      <alignment horizontal="right" vertical="center" wrapText="1"/>
    </xf>
    <xf numFmtId="168" fontId="32" fillId="2" borderId="3" xfId="1" applyNumberFormat="1" applyFont="1" applyFill="1" applyBorder="1" applyAlignment="1">
      <alignment horizontal="right" vertical="center" wrapText="1"/>
    </xf>
    <xf numFmtId="168" fontId="35" fillId="2" borderId="3" xfId="1" applyNumberFormat="1" applyFont="1" applyFill="1" applyBorder="1" applyAlignment="1">
      <alignment horizontal="right" vertical="center" wrapText="1"/>
    </xf>
    <xf numFmtId="168" fontId="34" fillId="2" borderId="3" xfId="1" applyNumberFormat="1" applyFont="1" applyFill="1" applyBorder="1" applyAlignment="1">
      <alignment horizontal="right" vertical="center" wrapText="1"/>
    </xf>
    <xf numFmtId="168" fontId="32" fillId="2" borderId="6" xfId="1" applyNumberFormat="1" applyFont="1" applyFill="1" applyBorder="1" applyAlignment="1">
      <alignment horizontal="right" vertical="center" wrapText="1"/>
    </xf>
    <xf numFmtId="3" fontId="31" fillId="2" borderId="0" xfId="0" applyNumberFormat="1" applyFont="1" applyFill="1" applyAlignment="1">
      <alignment horizontal="center" vertical="center" wrapText="1"/>
    </xf>
    <xf numFmtId="41" fontId="32" fillId="2" borderId="0" xfId="0" applyNumberFormat="1" applyFont="1" applyFill="1" applyAlignment="1">
      <alignment horizontal="center" vertical="center" wrapText="1"/>
    </xf>
    <xf numFmtId="0" fontId="34" fillId="2" borderId="6" xfId="0" applyFont="1" applyFill="1" applyBorder="1" applyAlignment="1">
      <alignment horizontal="center" vertical="center" wrapText="1"/>
    </xf>
    <xf numFmtId="0" fontId="34" fillId="2" borderId="6" xfId="0" applyFont="1" applyFill="1" applyBorder="1" applyAlignment="1">
      <alignment horizontal="left" vertical="center" wrapText="1"/>
    </xf>
    <xf numFmtId="168" fontId="34" fillId="2" borderId="6" xfId="1" applyNumberFormat="1" applyFont="1" applyFill="1" applyBorder="1" applyAlignment="1">
      <alignment horizontal="right" vertical="center" wrapText="1"/>
    </xf>
    <xf numFmtId="0" fontId="32" fillId="2" borderId="0" xfId="117" applyFont="1" applyFill="1" applyAlignment="1">
      <alignment horizontal="center" vertical="center" wrapText="1"/>
    </xf>
    <xf numFmtId="43" fontId="32" fillId="2" borderId="0" xfId="1799" applyFont="1" applyFill="1" applyAlignment="1">
      <alignment horizontal="center" vertical="center" wrapText="1"/>
    </xf>
    <xf numFmtId="37" fontId="32" fillId="2" borderId="0" xfId="117" applyNumberFormat="1" applyFont="1" applyFill="1" applyAlignment="1">
      <alignment horizontal="center" vertical="center" wrapText="1"/>
    </xf>
    <xf numFmtId="43" fontId="34" fillId="2" borderId="0" xfId="1799" applyFont="1" applyFill="1" applyBorder="1" applyAlignment="1">
      <alignment horizontal="center" vertical="center" wrapText="1"/>
    </xf>
    <xf numFmtId="37" fontId="34" fillId="2" borderId="0" xfId="117" applyNumberFormat="1" applyFont="1" applyFill="1" applyBorder="1" applyAlignment="1">
      <alignment horizontal="center" vertical="center" wrapText="1"/>
    </xf>
    <xf numFmtId="0" fontId="32" fillId="2" borderId="0" xfId="117" applyFont="1" applyFill="1" applyBorder="1" applyAlignment="1">
      <alignment horizontal="center" vertical="center" wrapText="1"/>
    </xf>
    <xf numFmtId="0" fontId="32" fillId="2" borderId="41" xfId="117" applyFont="1" applyFill="1" applyBorder="1" applyAlignment="1">
      <alignment horizontal="center" vertical="center" wrapText="1"/>
    </xf>
    <xf numFmtId="0" fontId="247" fillId="2" borderId="41" xfId="117" applyFont="1" applyFill="1" applyBorder="1" applyAlignment="1">
      <alignment horizontal="center" vertical="center" wrapText="1"/>
    </xf>
    <xf numFmtId="168" fontId="32" fillId="2" borderId="0" xfId="1799" applyNumberFormat="1" applyFont="1" applyFill="1" applyBorder="1" applyAlignment="1">
      <alignment horizontal="center" vertical="center" wrapText="1"/>
    </xf>
    <xf numFmtId="168" fontId="34" fillId="2" borderId="0" xfId="1799" applyNumberFormat="1" applyFont="1" applyFill="1" applyBorder="1" applyAlignment="1">
      <alignment horizontal="center" vertical="center" wrapText="1"/>
    </xf>
    <xf numFmtId="168" fontId="32" fillId="2" borderId="41" xfId="1799" applyNumberFormat="1" applyFont="1" applyFill="1" applyBorder="1" applyAlignment="1">
      <alignment horizontal="center" vertical="center" wrapText="1"/>
    </xf>
    <xf numFmtId="0" fontId="34" fillId="2" borderId="41" xfId="117" applyFont="1" applyFill="1" applyBorder="1" applyAlignment="1">
      <alignment horizontal="center" vertical="center" wrapText="1"/>
    </xf>
    <xf numFmtId="0" fontId="35" fillId="2" borderId="41" xfId="1799" applyNumberFormat="1" applyFont="1" applyFill="1" applyBorder="1" applyAlignment="1">
      <alignment horizontal="center" vertical="center" wrapText="1"/>
    </xf>
    <xf numFmtId="0" fontId="35" fillId="2" borderId="41" xfId="117" applyNumberFormat="1" applyFont="1" applyFill="1" applyBorder="1" applyAlignment="1">
      <alignment horizontal="center" vertical="center" wrapText="1"/>
    </xf>
    <xf numFmtId="0" fontId="34" fillId="2" borderId="41" xfId="1799" applyNumberFormat="1" applyFont="1" applyFill="1" applyBorder="1" applyAlignment="1">
      <alignment horizontal="center" vertical="center" wrapText="1"/>
    </xf>
    <xf numFmtId="0" fontId="34" fillId="2" borderId="41" xfId="117" applyNumberFormat="1" applyFont="1" applyFill="1" applyBorder="1" applyAlignment="1">
      <alignment horizontal="center" vertical="center" wrapText="1"/>
    </xf>
    <xf numFmtId="0" fontId="35" fillId="2" borderId="0" xfId="117" applyFont="1" applyFill="1" applyAlignment="1">
      <alignment horizontal="center" vertical="center" wrapText="1"/>
    </xf>
    <xf numFmtId="0" fontId="35" fillId="2" borderId="8" xfId="117" applyFont="1" applyFill="1" applyBorder="1" applyAlignment="1">
      <alignment horizontal="center" vertical="center" wrapText="1"/>
    </xf>
    <xf numFmtId="0" fontId="34" fillId="2" borderId="0" xfId="117" applyFont="1" applyFill="1" applyAlignment="1">
      <alignment horizontal="center" vertical="center" wrapText="1"/>
    </xf>
    <xf numFmtId="0" fontId="32" fillId="2" borderId="41" xfId="117" quotePrefix="1" applyFont="1" applyFill="1" applyBorder="1" applyAlignment="1">
      <alignment horizontal="center" vertical="center" wrapText="1"/>
    </xf>
    <xf numFmtId="0" fontId="17" fillId="2" borderId="41" xfId="117" applyFont="1" applyFill="1" applyBorder="1" applyAlignment="1">
      <alignment horizontal="left" vertical="center" wrapText="1"/>
    </xf>
    <xf numFmtId="0" fontId="247" fillId="2" borderId="41" xfId="117" quotePrefix="1" applyFont="1" applyFill="1" applyBorder="1" applyAlignment="1">
      <alignment horizontal="center" vertical="center" wrapText="1"/>
    </xf>
    <xf numFmtId="0" fontId="34" fillId="2" borderId="41" xfId="117" quotePrefix="1"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2" borderId="7" xfId="26" applyFont="1" applyFill="1" applyBorder="1" applyAlignment="1">
      <alignment horizontal="left" vertical="center" wrapText="1"/>
    </xf>
    <xf numFmtId="168" fontId="32" fillId="2" borderId="7" xfId="1" applyNumberFormat="1" applyFont="1" applyFill="1" applyBorder="1" applyAlignment="1">
      <alignment horizontal="right" vertical="center" wrapText="1"/>
    </xf>
    <xf numFmtId="0" fontId="17" fillId="0" borderId="0" xfId="0" applyFont="1" applyAlignment="1">
      <alignment horizontal="center" vertical="center" wrapText="1"/>
    </xf>
    <xf numFmtId="0" fontId="17" fillId="0" borderId="0" xfId="0" applyFont="1" applyAlignment="1">
      <alignment horizontal="center" vertical="center" wrapText="1"/>
    </xf>
    <xf numFmtId="0" fontId="34" fillId="0" borderId="41" xfId="0" applyFont="1" applyBorder="1" applyAlignment="1">
      <alignment horizontal="center" vertical="center" wrapText="1"/>
    </xf>
    <xf numFmtId="0" fontId="21" fillId="0" borderId="41" xfId="0" applyFont="1" applyBorder="1" applyAlignment="1">
      <alignment horizontal="center" vertical="center" wrapText="1"/>
    </xf>
    <xf numFmtId="181" fontId="21" fillId="0" borderId="41" xfId="0" applyNumberFormat="1" applyFont="1" applyBorder="1" applyAlignment="1">
      <alignment horizontal="right" vertical="center" wrapText="1"/>
    </xf>
    <xf numFmtId="0" fontId="35" fillId="0" borderId="41" xfId="0" applyNumberFormat="1" applyFont="1" applyBorder="1" applyAlignment="1">
      <alignment horizontal="center" vertical="center" wrapText="1"/>
    </xf>
    <xf numFmtId="0" fontId="24" fillId="0" borderId="41" xfId="0" applyNumberFormat="1" applyFont="1" applyBorder="1" applyAlignment="1">
      <alignment horizontal="center" vertical="center" wrapText="1"/>
    </xf>
    <xf numFmtId="0" fontId="17" fillId="0" borderId="0" xfId="0" applyFont="1" applyAlignment="1">
      <alignment horizontal="center" vertical="center" wrapText="1"/>
    </xf>
    <xf numFmtId="0" fontId="24" fillId="2" borderId="41" xfId="0" applyFont="1" applyFill="1" applyBorder="1" applyAlignment="1">
      <alignment horizontal="left" vertical="center" wrapText="1"/>
    </xf>
    <xf numFmtId="0" fontId="24" fillId="2" borderId="41" xfId="0" quotePrefix="1" applyFont="1" applyFill="1" applyBorder="1" applyAlignment="1">
      <alignment horizontal="center" vertical="center" wrapText="1"/>
    </xf>
    <xf numFmtId="3" fontId="21" fillId="0" borderId="41" xfId="0" applyNumberFormat="1" applyFont="1" applyBorder="1" applyAlignment="1">
      <alignment vertical="center" wrapText="1"/>
    </xf>
    <xf numFmtId="3" fontId="24" fillId="0" borderId="41" xfId="0" applyNumberFormat="1" applyFont="1" applyBorder="1" applyAlignment="1">
      <alignment vertical="center" wrapText="1"/>
    </xf>
    <xf numFmtId="0" fontId="35" fillId="2" borderId="8" xfId="117" applyFont="1" applyFill="1" applyBorder="1" applyAlignment="1">
      <alignment horizontal="center" vertical="center" wrapText="1"/>
    </xf>
    <xf numFmtId="0" fontId="17" fillId="0" borderId="0" xfId="0" applyFont="1" applyAlignment="1">
      <alignment horizontal="center" vertical="center" wrapText="1"/>
    </xf>
    <xf numFmtId="0" fontId="24" fillId="0" borderId="0" xfId="0" applyFont="1" applyAlignment="1">
      <alignment horizontal="center" vertical="center" wrapText="1"/>
    </xf>
    <xf numFmtId="3" fontId="32" fillId="2" borderId="0" xfId="117" applyNumberFormat="1" applyFont="1" applyFill="1" applyAlignment="1">
      <alignment horizontal="center" vertical="center" wrapText="1"/>
    </xf>
    <xf numFmtId="331" fontId="34" fillId="2" borderId="41" xfId="1799" applyNumberFormat="1" applyFont="1" applyFill="1" applyBorder="1" applyAlignment="1">
      <alignment horizontal="right" vertical="center" wrapText="1"/>
    </xf>
    <xf numFmtId="331" fontId="32" fillId="2" borderId="41" xfId="1799" applyNumberFormat="1" applyFont="1" applyFill="1" applyBorder="1" applyAlignment="1">
      <alignment horizontal="right" vertical="center" wrapText="1"/>
    </xf>
    <xf numFmtId="0" fontId="17" fillId="2" borderId="41" xfId="117" applyFont="1" applyFill="1" applyBorder="1" applyAlignment="1">
      <alignment horizontal="center" vertical="center" wrapText="1"/>
    </xf>
    <xf numFmtId="331" fontId="21" fillId="2" borderId="41" xfId="1799" applyNumberFormat="1" applyFont="1" applyFill="1" applyBorder="1" applyAlignment="1">
      <alignment horizontal="right" vertical="center" wrapText="1"/>
    </xf>
    <xf numFmtId="0" fontId="34" fillId="2" borderId="0" xfId="117" applyFont="1" applyFill="1" applyAlignment="1">
      <alignment horizontal="center" vertical="center" wrapText="1"/>
    </xf>
    <xf numFmtId="0" fontId="35" fillId="2" borderId="8" xfId="117" applyFont="1" applyFill="1" applyBorder="1" applyAlignment="1">
      <alignment horizontal="center" vertical="center" wrapText="1"/>
    </xf>
    <xf numFmtId="0" fontId="35" fillId="2" borderId="0" xfId="117" applyFont="1" applyFill="1" applyAlignment="1">
      <alignment horizontal="center" vertical="center" wrapText="1"/>
    </xf>
    <xf numFmtId="0" fontId="248" fillId="2" borderId="41" xfId="117" applyFont="1" applyFill="1" applyBorder="1" applyAlignment="1">
      <alignment horizontal="center" vertical="center" wrapText="1"/>
    </xf>
    <xf numFmtId="0" fontId="21" fillId="2" borderId="41" xfId="117" applyFont="1" applyFill="1" applyBorder="1" applyAlignment="1">
      <alignment horizontal="center" vertical="center" wrapText="1"/>
    </xf>
    <xf numFmtId="0" fontId="50" fillId="2" borderId="41" xfId="117" applyFont="1" applyFill="1" applyBorder="1" applyAlignment="1">
      <alignment horizontal="center" vertical="center" wrapText="1"/>
    </xf>
    <xf numFmtId="0" fontId="35" fillId="2" borderId="41" xfId="117" quotePrefix="1" applyFont="1" applyFill="1" applyBorder="1" applyAlignment="1">
      <alignment horizontal="center" vertical="center" wrapText="1"/>
    </xf>
    <xf numFmtId="0" fontId="21" fillId="2" borderId="41" xfId="0" applyFont="1" applyFill="1" applyBorder="1" applyAlignment="1">
      <alignment horizontal="center" vertical="center" wrapText="1"/>
    </xf>
    <xf numFmtId="0" fontId="21" fillId="2" borderId="41" xfId="0" applyFont="1" applyFill="1" applyBorder="1" applyAlignment="1">
      <alignment horizontal="left" vertical="center" wrapText="1"/>
    </xf>
    <xf numFmtId="181" fontId="21" fillId="0" borderId="41" xfId="0" applyNumberFormat="1" applyFont="1" applyBorder="1" applyAlignment="1">
      <alignment horizontal="center" vertical="center" wrapText="1"/>
    </xf>
    <xf numFmtId="0" fontId="35" fillId="2" borderId="8" xfId="117" applyFont="1" applyFill="1" applyBorder="1" applyAlignment="1">
      <alignment horizontal="center" vertical="center" wrapText="1"/>
    </xf>
    <xf numFmtId="331" fontId="247" fillId="2" borderId="41" xfId="1799" applyNumberFormat="1" applyFont="1" applyFill="1" applyBorder="1" applyAlignment="1">
      <alignment horizontal="right" vertical="center" wrapText="1"/>
    </xf>
    <xf numFmtId="0" fontId="17" fillId="2" borderId="48" xfId="117" applyFont="1" applyFill="1" applyBorder="1" applyAlignment="1">
      <alignment vertical="center" wrapText="1"/>
    </xf>
    <xf numFmtId="0" fontId="250" fillId="0" borderId="48" xfId="0" applyFont="1" applyBorder="1" applyAlignment="1">
      <alignment vertical="center" wrapText="1"/>
    </xf>
    <xf numFmtId="0" fontId="249" fillId="0" borderId="48" xfId="0" applyFont="1" applyBorder="1" applyAlignment="1">
      <alignment vertical="center" wrapText="1"/>
    </xf>
    <xf numFmtId="0" fontId="54" fillId="2" borderId="41" xfId="117" applyFont="1" applyFill="1" applyBorder="1" applyAlignment="1">
      <alignment horizontal="center" vertical="center" wrapText="1"/>
    </xf>
    <xf numFmtId="0" fontId="247" fillId="2" borderId="41" xfId="117" applyFont="1" applyFill="1" applyBorder="1" applyAlignment="1">
      <alignment horizontal="left" vertical="center" wrapText="1"/>
    </xf>
    <xf numFmtId="0" fontId="251" fillId="2" borderId="48" xfId="0" applyFont="1" applyFill="1" applyBorder="1" applyAlignment="1">
      <alignment horizontal="center" vertical="center" wrapText="1"/>
    </xf>
    <xf numFmtId="0" fontId="251" fillId="0" borderId="48" xfId="0" applyFont="1" applyBorder="1" applyAlignment="1">
      <alignment horizontal="center" vertical="center" wrapText="1"/>
    </xf>
    <xf numFmtId="292" fontId="32" fillId="2" borderId="0" xfId="117" applyNumberFormat="1" applyFont="1" applyFill="1" applyAlignment="1">
      <alignment horizontal="center" vertical="center" wrapText="1"/>
    </xf>
    <xf numFmtId="181" fontId="32" fillId="2" borderId="0" xfId="117" applyNumberFormat="1" applyFont="1" applyFill="1" applyAlignment="1">
      <alignment horizontal="center" vertical="center" wrapText="1"/>
    </xf>
    <xf numFmtId="0" fontId="17" fillId="0" borderId="0" xfId="0" applyFont="1" applyAlignment="1">
      <alignment horizontal="center" vertical="center" wrapText="1"/>
    </xf>
    <xf numFmtId="0" fontId="24" fillId="0" borderId="0" xfId="0" applyFont="1" applyAlignment="1">
      <alignment horizontal="center" vertical="center" wrapText="1"/>
    </xf>
    <xf numFmtId="0" fontId="34" fillId="2" borderId="0" xfId="117" applyFont="1" applyFill="1" applyAlignment="1">
      <alignment horizontal="center" vertical="center" wrapText="1"/>
    </xf>
    <xf numFmtId="0" fontId="35" fillId="2" borderId="0" xfId="117" applyFont="1" applyFill="1" applyAlignment="1">
      <alignment horizontal="center" vertical="center" wrapText="1"/>
    </xf>
    <xf numFmtId="0" fontId="35" fillId="2" borderId="8" xfId="117" applyFont="1" applyFill="1" applyBorder="1" applyAlignment="1">
      <alignment horizontal="center" vertical="center" wrapText="1"/>
    </xf>
    <xf numFmtId="0" fontId="34" fillId="2" borderId="41" xfId="117" applyNumberFormat="1" applyFont="1" applyFill="1" applyBorder="1" applyAlignment="1">
      <alignment horizontal="center" vertical="center" wrapText="1"/>
    </xf>
    <xf numFmtId="0" fontId="34" fillId="2" borderId="41" xfId="1799" applyNumberFormat="1" applyFont="1" applyFill="1" applyBorder="1" applyAlignment="1">
      <alignment horizontal="center" vertical="center" wrapText="1"/>
    </xf>
    <xf numFmtId="0" fontId="35" fillId="2" borderId="8" xfId="117" applyFont="1" applyFill="1" applyBorder="1" applyAlignment="1">
      <alignment horizontal="center" vertical="center" wrapText="1"/>
    </xf>
    <xf numFmtId="43" fontId="34" fillId="2" borderId="41" xfId="1799" applyFont="1" applyFill="1" applyBorder="1" applyAlignment="1">
      <alignment horizontal="center" vertical="center" wrapText="1"/>
    </xf>
    <xf numFmtId="43" fontId="32" fillId="2" borderId="41" xfId="1799" applyFont="1" applyFill="1" applyBorder="1" applyAlignment="1">
      <alignment horizontal="center" vertical="center" wrapText="1"/>
    </xf>
    <xf numFmtId="0" fontId="32" fillId="2" borderId="41" xfId="117" applyFont="1" applyFill="1" applyBorder="1" applyAlignment="1">
      <alignment horizontal="left" vertical="center" wrapText="1"/>
    </xf>
    <xf numFmtId="331" fontId="32" fillId="2" borderId="41" xfId="1799" applyNumberFormat="1" applyFont="1" applyFill="1" applyBorder="1" applyAlignment="1">
      <alignment vertical="center" wrapText="1"/>
    </xf>
    <xf numFmtId="37" fontId="32" fillId="2" borderId="41" xfId="117" applyNumberFormat="1" applyFont="1" applyFill="1" applyBorder="1" applyAlignment="1">
      <alignment vertical="center" wrapText="1"/>
    </xf>
    <xf numFmtId="0" fontId="34" fillId="2" borderId="41" xfId="117" applyFont="1" applyFill="1" applyBorder="1" applyAlignment="1">
      <alignment horizontal="center" vertical="center" wrapText="1"/>
    </xf>
    <xf numFmtId="37" fontId="247" fillId="2" borderId="41" xfId="117" applyNumberFormat="1" applyFont="1" applyFill="1" applyBorder="1" applyAlignment="1">
      <alignment vertical="center" wrapText="1"/>
    </xf>
    <xf numFmtId="43" fontId="247" fillId="2" borderId="41" xfId="1799" applyFont="1" applyFill="1" applyBorder="1" applyAlignment="1">
      <alignment horizontal="center" vertical="center" wrapText="1"/>
    </xf>
    <xf numFmtId="0" fontId="252" fillId="2" borderId="41" xfId="117" applyFont="1" applyFill="1" applyBorder="1" applyAlignment="1">
      <alignment horizontal="center" vertical="center" wrapText="1"/>
    </xf>
    <xf numFmtId="0" fontId="25" fillId="2" borderId="41" xfId="117" applyFont="1" applyFill="1" applyBorder="1" applyAlignment="1">
      <alignment horizontal="center" vertical="center" wrapText="1"/>
    </xf>
    <xf numFmtId="0" fontId="31" fillId="2" borderId="41" xfId="117" applyFont="1" applyFill="1" applyBorder="1" applyAlignment="1">
      <alignment horizontal="center" vertical="center" wrapText="1"/>
    </xf>
    <xf numFmtId="0" fontId="254" fillId="2" borderId="41" xfId="117" applyFont="1" applyFill="1" applyBorder="1" applyAlignment="1">
      <alignment horizontal="center" vertical="center" wrapText="1"/>
    </xf>
    <xf numFmtId="0" fontId="253" fillId="2" borderId="41" xfId="117" applyFont="1" applyFill="1" applyBorder="1" applyAlignment="1">
      <alignment horizontal="center" vertical="center" wrapText="1"/>
    </xf>
    <xf numFmtId="0" fontId="251" fillId="0" borderId="41" xfId="0" applyFont="1" applyBorder="1" applyAlignment="1">
      <alignment horizontal="center" vertical="center" wrapText="1"/>
    </xf>
    <xf numFmtId="0" fontId="255" fillId="0" borderId="41" xfId="0" applyFont="1" applyBorder="1" applyAlignment="1">
      <alignment horizontal="center" vertical="center" wrapText="1"/>
    </xf>
    <xf numFmtId="331" fontId="247" fillId="2" borderId="41" xfId="1799" applyNumberFormat="1" applyFont="1" applyFill="1" applyBorder="1" applyAlignment="1">
      <alignment vertical="center" wrapText="1"/>
    </xf>
    <xf numFmtId="187" fontId="21" fillId="0" borderId="0" xfId="0" applyNumberFormat="1" applyFont="1" applyAlignment="1">
      <alignment horizontal="center" vertical="center"/>
    </xf>
    <xf numFmtId="187" fontId="24" fillId="0" borderId="0" xfId="0" applyNumberFormat="1" applyFont="1" applyAlignment="1">
      <alignment horizontal="center" vertical="center" wrapText="1"/>
    </xf>
    <xf numFmtId="0" fontId="24" fillId="3" borderId="0" xfId="0" applyNumberFormat="1" applyFont="1" applyFill="1" applyAlignment="1">
      <alignment horizontal="center" vertical="center" wrapText="1"/>
    </xf>
    <xf numFmtId="187" fontId="24" fillId="0" borderId="8" xfId="0" applyNumberFormat="1" applyFont="1" applyBorder="1" applyAlignment="1">
      <alignment horizontal="right" vertical="center"/>
    </xf>
    <xf numFmtId="184" fontId="21" fillId="0" borderId="9" xfId="25" applyNumberFormat="1" applyFont="1" applyBorder="1" applyAlignment="1">
      <alignment horizontal="center" vertical="center" wrapText="1"/>
    </xf>
    <xf numFmtId="184" fontId="21" fillId="0" borderId="12" xfId="25" applyNumberFormat="1" applyFont="1" applyBorder="1" applyAlignment="1">
      <alignment horizontal="center" vertical="center" wrapText="1"/>
    </xf>
    <xf numFmtId="187" fontId="26" fillId="3" borderId="0" xfId="0" applyNumberFormat="1" applyFont="1" applyFill="1" applyAlignment="1">
      <alignment horizontal="center" vertical="center"/>
    </xf>
    <xf numFmtId="0" fontId="17" fillId="0" borderId="0" xfId="0" applyFont="1" applyAlignment="1">
      <alignment horizontal="center" vertical="center" wrapText="1"/>
    </xf>
    <xf numFmtId="0" fontId="21" fillId="0" borderId="0" xfId="0" applyFont="1" applyAlignment="1">
      <alignment horizontal="center" vertical="center" wrapText="1"/>
    </xf>
    <xf numFmtId="0" fontId="24" fillId="0" borderId="0" xfId="0" applyFont="1" applyAlignment="1">
      <alignment horizontal="center" vertical="center" wrapText="1"/>
    </xf>
    <xf numFmtId="0" fontId="26" fillId="0" borderId="0" xfId="0" applyFont="1" applyAlignment="1">
      <alignment horizontal="center" vertical="center" wrapText="1"/>
    </xf>
    <xf numFmtId="180" fontId="24" fillId="0" borderId="8" xfId="0" applyNumberFormat="1" applyFont="1" applyBorder="1" applyAlignment="1">
      <alignment horizontal="center" vertical="center" wrapText="1"/>
    </xf>
    <xf numFmtId="184" fontId="34" fillId="0" borderId="4" xfId="25" applyNumberFormat="1" applyFont="1" applyBorder="1" applyAlignment="1">
      <alignment horizontal="center" vertical="center" wrapText="1"/>
    </xf>
    <xf numFmtId="0" fontId="26" fillId="2" borderId="0" xfId="0" applyFont="1" applyFill="1" applyAlignment="1">
      <alignment horizontal="center" vertical="center" wrapText="1"/>
    </xf>
    <xf numFmtId="0" fontId="24" fillId="2" borderId="0" xfId="0" applyFont="1" applyFill="1" applyAlignment="1">
      <alignment horizontal="center" vertical="center" wrapText="1"/>
    </xf>
    <xf numFmtId="188" fontId="24" fillId="2" borderId="8" xfId="0" applyNumberFormat="1" applyFont="1" applyFill="1" applyBorder="1" applyAlignment="1">
      <alignment horizontal="center" vertical="center" wrapText="1"/>
    </xf>
    <xf numFmtId="0" fontId="21" fillId="2" borderId="0" xfId="0" applyFont="1" applyFill="1" applyAlignment="1">
      <alignment horizontal="center" vertical="center" wrapText="1"/>
    </xf>
    <xf numFmtId="0" fontId="34" fillId="2" borderId="4" xfId="0" applyFont="1" applyFill="1" applyBorder="1" applyAlignment="1">
      <alignment horizontal="center" vertical="center" wrapText="1"/>
    </xf>
    <xf numFmtId="0" fontId="47" fillId="2" borderId="0" xfId="0" applyFont="1" applyFill="1" applyAlignment="1">
      <alignment horizontal="center" vertical="center" wrapText="1"/>
    </xf>
    <xf numFmtId="0" fontId="34" fillId="2" borderId="0" xfId="0" applyFont="1" applyFill="1" applyAlignment="1">
      <alignment horizontal="center" vertical="center" wrapText="1"/>
    </xf>
    <xf numFmtId="0" fontId="35" fillId="2" borderId="0" xfId="0" applyFont="1" applyFill="1" applyAlignment="1">
      <alignment horizontal="center" vertical="center" wrapText="1"/>
    </xf>
    <xf numFmtId="0" fontId="81" fillId="2" borderId="0" xfId="81" applyFont="1" applyFill="1" applyAlignment="1">
      <alignment horizontal="center" vertical="center" wrapText="1"/>
    </xf>
    <xf numFmtId="3" fontId="69" fillId="2" borderId="0" xfId="81" applyNumberFormat="1" applyFont="1" applyFill="1" applyAlignment="1">
      <alignment horizontal="center" vertical="center"/>
    </xf>
    <xf numFmtId="0" fontId="80" fillId="2" borderId="0" xfId="81" applyFont="1" applyFill="1" applyAlignment="1">
      <alignment horizontal="center"/>
    </xf>
    <xf numFmtId="0" fontId="69" fillId="2" borderId="0" xfId="81" applyFont="1" applyFill="1" applyAlignment="1">
      <alignment horizontal="left"/>
    </xf>
    <xf numFmtId="0" fontId="81" fillId="2" borderId="9" xfId="81" applyFont="1" applyFill="1" applyBorder="1" applyAlignment="1">
      <alignment horizontal="center" vertical="center" wrapText="1"/>
    </xf>
    <xf numFmtId="0" fontId="81" fillId="2" borderId="10" xfId="81" applyFont="1" applyFill="1" applyBorder="1" applyAlignment="1">
      <alignment horizontal="center" vertical="center" wrapText="1"/>
    </xf>
    <xf numFmtId="0" fontId="81" fillId="2" borderId="12" xfId="81" applyFont="1" applyFill="1" applyBorder="1" applyAlignment="1">
      <alignment horizontal="center" vertical="center" wrapText="1"/>
    </xf>
    <xf numFmtId="0" fontId="81" fillId="2" borderId="4" xfId="81" applyFont="1" applyFill="1" applyBorder="1" applyAlignment="1">
      <alignment horizontal="center" vertical="center" wrapText="1"/>
    </xf>
    <xf numFmtId="0" fontId="69" fillId="2" borderId="0" xfId="81" applyFont="1" applyFill="1" applyAlignment="1">
      <alignment horizontal="center" vertical="center"/>
    </xf>
    <xf numFmtId="168" fontId="81" fillId="2" borderId="4" xfId="82" applyNumberFormat="1" applyFont="1" applyFill="1" applyBorder="1" applyAlignment="1">
      <alignment horizontal="center" vertical="center" wrapText="1"/>
    </xf>
    <xf numFmtId="3" fontId="81" fillId="2" borderId="4" xfId="81" applyNumberFormat="1" applyFont="1" applyFill="1" applyBorder="1" applyAlignment="1">
      <alignment horizontal="center" vertical="center" wrapText="1"/>
    </xf>
    <xf numFmtId="168" fontId="81" fillId="2" borderId="4" xfId="82" applyNumberFormat="1" applyFont="1" applyFill="1" applyBorder="1" applyAlignment="1">
      <alignment horizontal="center" vertical="center"/>
    </xf>
    <xf numFmtId="169" fontId="43" fillId="2" borderId="4" xfId="1" applyNumberFormat="1" applyFont="1" applyFill="1" applyBorder="1" applyAlignment="1">
      <alignment horizontal="center" vertical="center" wrapText="1"/>
    </xf>
    <xf numFmtId="169" fontId="46" fillId="2" borderId="8" xfId="1" applyNumberFormat="1" applyFont="1" applyFill="1" applyBorder="1" applyAlignment="1">
      <alignment horizontal="center" vertical="center" wrapText="1"/>
    </xf>
    <xf numFmtId="0" fontId="43" fillId="2" borderId="4" xfId="0" applyFont="1" applyFill="1" applyBorder="1" applyAlignment="1">
      <alignment horizontal="center" vertical="center" wrapText="1"/>
    </xf>
    <xf numFmtId="169" fontId="70" fillId="2" borderId="4" xfId="1" applyNumberFormat="1" applyFont="1" applyFill="1" applyBorder="1" applyAlignment="1">
      <alignment horizontal="center" vertical="center" wrapText="1"/>
    </xf>
    <xf numFmtId="0" fontId="32" fillId="2" borderId="19" xfId="0" applyFont="1" applyFill="1" applyBorder="1" applyAlignment="1">
      <alignment horizontal="center" vertical="center" wrapText="1"/>
    </xf>
    <xf numFmtId="169" fontId="34" fillId="2" borderId="0" xfId="1" applyNumberFormat="1" applyFont="1" applyFill="1" applyAlignment="1">
      <alignment horizontal="center" vertical="center" wrapText="1"/>
    </xf>
    <xf numFmtId="168" fontId="43" fillId="2" borderId="4" xfId="1" applyNumberFormat="1" applyFont="1" applyFill="1" applyBorder="1" applyAlignment="1">
      <alignment horizontal="center" vertical="center" wrapText="1"/>
    </xf>
    <xf numFmtId="0" fontId="24" fillId="0" borderId="8"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12" xfId="0" applyFont="1" applyBorder="1" applyAlignment="1">
      <alignment horizontal="center" vertical="center" wrapText="1"/>
    </xf>
    <xf numFmtId="181" fontId="24" fillId="0" borderId="49" xfId="0" applyNumberFormat="1" applyFont="1" applyBorder="1" applyAlignment="1">
      <alignment horizontal="center" vertical="center" wrapText="1"/>
    </xf>
    <xf numFmtId="181" fontId="24" fillId="0" borderId="12" xfId="0" applyNumberFormat="1" applyFont="1" applyBorder="1" applyAlignment="1">
      <alignment horizontal="center" vertical="center" wrapText="1"/>
    </xf>
    <xf numFmtId="0" fontId="50" fillId="2" borderId="48" xfId="117" applyFont="1" applyFill="1" applyBorder="1" applyAlignment="1">
      <alignment horizontal="left" vertical="center" wrapText="1"/>
    </xf>
    <xf numFmtId="0" fontId="50" fillId="2" borderId="50" xfId="117" applyFont="1" applyFill="1" applyBorder="1" applyAlignment="1">
      <alignment horizontal="left" vertical="center" wrapText="1"/>
    </xf>
    <xf numFmtId="0" fontId="21" fillId="2" borderId="41" xfId="117" applyFont="1" applyFill="1" applyBorder="1" applyAlignment="1">
      <alignment horizontal="left" vertical="center" wrapText="1"/>
    </xf>
    <xf numFmtId="0" fontId="50" fillId="2" borderId="41" xfId="117" applyFont="1" applyFill="1" applyBorder="1" applyAlignment="1">
      <alignment horizontal="left" vertical="center" wrapText="1"/>
    </xf>
    <xf numFmtId="0" fontId="34" fillId="2" borderId="41" xfId="117" applyFont="1" applyFill="1" applyBorder="1" applyAlignment="1">
      <alignment horizontal="center" vertical="center" wrapText="1"/>
    </xf>
    <xf numFmtId="0" fontId="34" fillId="2" borderId="0" xfId="117" applyFont="1" applyFill="1" applyAlignment="1">
      <alignment horizontal="center" vertical="center" wrapText="1"/>
    </xf>
    <xf numFmtId="0" fontId="35" fillId="2" borderId="0" xfId="117" applyFont="1" applyFill="1" applyAlignment="1">
      <alignment horizontal="center" vertical="center" wrapText="1"/>
    </xf>
    <xf numFmtId="0" fontId="35" fillId="2" borderId="8" xfId="117" applyFont="1" applyFill="1" applyBorder="1" applyAlignment="1">
      <alignment horizontal="center" vertical="center" wrapText="1"/>
    </xf>
    <xf numFmtId="0" fontId="34" fillId="2" borderId="41" xfId="117" applyNumberFormat="1" applyFont="1" applyFill="1" applyBorder="1" applyAlignment="1">
      <alignment horizontal="center" vertical="center" wrapText="1"/>
    </xf>
    <xf numFmtId="0" fontId="34" fillId="2" borderId="41" xfId="1799" applyNumberFormat="1" applyFont="1" applyFill="1" applyBorder="1" applyAlignment="1">
      <alignment horizontal="center" vertical="center" wrapText="1"/>
    </xf>
    <xf numFmtId="0" fontId="21" fillId="2" borderId="48" xfId="117" applyFont="1" applyFill="1" applyBorder="1" applyAlignment="1">
      <alignment horizontal="left" vertical="center" wrapText="1"/>
    </xf>
    <xf numFmtId="0" fontId="21" fillId="2" borderId="50" xfId="117" applyFont="1" applyFill="1" applyBorder="1" applyAlignment="1">
      <alignment horizontal="left" vertical="center" wrapText="1"/>
    </xf>
    <xf numFmtId="3" fontId="26" fillId="0" borderId="13" xfId="46" applyNumberFormat="1" applyFont="1" applyBorder="1" applyAlignment="1">
      <alignment horizontal="center" vertical="center" wrapText="1"/>
    </xf>
    <xf numFmtId="3" fontId="26" fillId="0" borderId="4" xfId="46" applyNumberFormat="1" applyFont="1" applyBorder="1" applyAlignment="1">
      <alignment horizontal="center" vertical="center" wrapText="1"/>
    </xf>
    <xf numFmtId="3" fontId="26" fillId="0" borderId="4" xfId="46" applyNumberFormat="1" applyFont="1" applyBorder="1" applyAlignment="1">
      <alignment horizontal="center" vertical="top" wrapText="1"/>
    </xf>
    <xf numFmtId="0" fontId="37" fillId="2" borderId="0" xfId="0" applyFont="1" applyFill="1" applyAlignment="1">
      <alignment horizontal="center"/>
    </xf>
    <xf numFmtId="178" fontId="42" fillId="2" borderId="0" xfId="6" applyNumberFormat="1" applyFont="1" applyFill="1" applyBorder="1" applyAlignment="1">
      <alignment horizontal="right"/>
    </xf>
    <xf numFmtId="0" fontId="42" fillId="2" borderId="0" xfId="26" applyFont="1" applyFill="1" applyAlignment="1">
      <alignment horizontal="center"/>
    </xf>
    <xf numFmtId="3" fontId="26" fillId="0" borderId="9" xfId="46" applyNumberFormat="1" applyFont="1" applyBorder="1" applyAlignment="1">
      <alignment horizontal="center" vertical="center" wrapText="1"/>
    </xf>
    <xf numFmtId="3" fontId="26" fillId="0" borderId="10" xfId="46" applyNumberFormat="1" applyFont="1" applyBorder="1" applyAlignment="1">
      <alignment horizontal="center" vertical="center" wrapText="1"/>
    </xf>
    <xf numFmtId="3" fontId="26" fillId="0" borderId="12" xfId="46" applyNumberFormat="1" applyFont="1" applyBorder="1" applyAlignment="1">
      <alignment horizontal="center" vertical="center" wrapText="1"/>
    </xf>
    <xf numFmtId="3" fontId="26" fillId="0" borderId="11" xfId="46" applyNumberFormat="1" applyFont="1" applyBorder="1" applyAlignment="1">
      <alignment horizontal="center" vertical="center" wrapText="1"/>
    </xf>
    <xf numFmtId="3" fontId="26" fillId="0" borderId="2" xfId="46" applyNumberFormat="1" applyFont="1" applyBorder="1" applyAlignment="1">
      <alignment horizontal="center" vertical="center" wrapText="1"/>
    </xf>
    <xf numFmtId="3" fontId="26" fillId="0" borderId="9" xfId="46" applyNumberFormat="1" applyFont="1" applyBorder="1" applyAlignment="1">
      <alignment horizontal="center" vertical="top" wrapText="1"/>
    </xf>
    <xf numFmtId="3" fontId="26" fillId="0" borderId="10" xfId="46" applyNumberFormat="1" applyFont="1" applyBorder="1" applyAlignment="1">
      <alignment horizontal="center" vertical="top" wrapText="1"/>
    </xf>
    <xf numFmtId="3" fontId="26" fillId="0" borderId="12" xfId="46" applyNumberFormat="1" applyFont="1" applyBorder="1" applyAlignment="1">
      <alignment horizontal="center" vertical="top" wrapText="1"/>
    </xf>
    <xf numFmtId="49" fontId="21" fillId="0" borderId="16" xfId="46" applyNumberFormat="1" applyFont="1" applyBorder="1" applyAlignment="1">
      <alignment horizontal="center" vertical="center" wrapText="1"/>
    </xf>
    <xf numFmtId="49" fontId="21" fillId="0" borderId="14" xfId="46" applyNumberFormat="1" applyFont="1" applyBorder="1" applyAlignment="1">
      <alignment horizontal="center" vertical="center" wrapText="1"/>
    </xf>
    <xf numFmtId="0" fontId="41" fillId="2" borderId="0" xfId="0" applyFont="1" applyFill="1" applyAlignment="1">
      <alignment horizontal="center"/>
    </xf>
    <xf numFmtId="169" fontId="34" fillId="2" borderId="0" xfId="1" applyNumberFormat="1" applyFont="1" applyFill="1" applyAlignment="1">
      <alignment horizontal="center"/>
    </xf>
    <xf numFmtId="3" fontId="26" fillId="0" borderId="18" xfId="46" applyNumberFormat="1" applyFont="1" applyBorder="1" applyAlignment="1">
      <alignment horizontal="center" vertical="center" wrapText="1"/>
    </xf>
    <xf numFmtId="3" fontId="26" fillId="0" borderId="15" xfId="46" applyNumberFormat="1" applyFont="1" applyBorder="1" applyAlignment="1">
      <alignment horizontal="center" vertical="center" wrapText="1"/>
    </xf>
    <xf numFmtId="3" fontId="26" fillId="0" borderId="17" xfId="46" applyNumberFormat="1" applyFont="1" applyBorder="1" applyAlignment="1">
      <alignment horizontal="center" vertical="center" wrapText="1"/>
    </xf>
    <xf numFmtId="3" fontId="26" fillId="0" borderId="8" xfId="46" applyNumberFormat="1" applyFont="1" applyBorder="1" applyAlignment="1">
      <alignment horizontal="center" vertical="center" wrapText="1"/>
    </xf>
  </cellXfs>
  <cellStyles count="5314">
    <cellStyle name="_x0001_" xfId="121"/>
    <cellStyle name="          _x000a__x000a_shell=progman.exe_x000a__x000a_m" xfId="122"/>
    <cellStyle name="          _x000d__x000a_shell=progman.exe_x000d__x000a_m" xfId="123"/>
    <cellStyle name="          _x005f_x000d__x005f_x000a_shell=progman.exe_x005f_x000d__x005f_x000a_m" xfId="124"/>
    <cellStyle name="_x000d__x000a_JournalTemplate=C:\COMFO\CTALK\JOURSTD.TPL_x000d__x000a_LbStateAddress=3 3 0 251 1 89 2 311_x000d__x000a_LbStateJou" xfId="125"/>
    <cellStyle name="#,##0" xfId="126"/>
    <cellStyle name="#,##0 2" xfId="127"/>
    <cellStyle name="." xfId="128"/>
    <cellStyle name=". 2" xfId="129"/>
    <cellStyle name=". 3" xfId="130"/>
    <cellStyle name=". 3 2" xfId="131"/>
    <cellStyle name=".d©y" xfId="132"/>
    <cellStyle name="??" xfId="133"/>
    <cellStyle name="?? [0.00]_ Att. 1- Cover" xfId="134"/>
    <cellStyle name="?? [0]" xfId="135"/>
    <cellStyle name="?? [0] 2" xfId="136"/>
    <cellStyle name="?? 2" xfId="137"/>
    <cellStyle name="?? 3" xfId="138"/>
    <cellStyle name="?? 4" xfId="139"/>
    <cellStyle name="?? 5" xfId="140"/>
    <cellStyle name="?? 6" xfId="141"/>
    <cellStyle name="?? 7" xfId="142"/>
    <cellStyle name="?_x001d_??%U©÷u&amp;H©÷9_x0008_? s_x000a__x0007__x0001__x0001_" xfId="143"/>
    <cellStyle name="?_x001d_??%U©÷u&amp;H©÷9_x0008_? s_x000a__x0007__x0001__x0001_ 10" xfId="144"/>
    <cellStyle name="?_x001d_??%U©÷u&amp;H©÷9_x0008_? s_x000a__x0007__x0001__x0001_ 11" xfId="145"/>
    <cellStyle name="?_x001d_??%U©÷u&amp;H©÷9_x0008_? s_x000a__x0007__x0001__x0001_ 12" xfId="146"/>
    <cellStyle name="?_x001d_??%U©÷u&amp;H©÷9_x0008_? s_x000a__x0007__x0001__x0001_ 13" xfId="147"/>
    <cellStyle name="?_x001d_??%U©÷u&amp;H©÷9_x0008_? s_x000a__x0007__x0001__x0001_ 14" xfId="148"/>
    <cellStyle name="?_x001d_??%U©÷u&amp;H©÷9_x0008_? s_x000a__x0007__x0001__x0001_ 15" xfId="149"/>
    <cellStyle name="?_x001d_??%U©÷u&amp;H©÷9_x0008_? s_x000a__x0007__x0001__x0001_ 2" xfId="150"/>
    <cellStyle name="?_x001d_??%U©÷u&amp;H©÷9_x0008_? s_x000a__x0007__x0001__x0001_ 3" xfId="151"/>
    <cellStyle name="?_x001d_??%U©÷u&amp;H©÷9_x0008_? s_x000a__x0007__x0001__x0001_ 4" xfId="152"/>
    <cellStyle name="?_x001d_??%U©÷u&amp;H©÷9_x0008_? s_x000a__x0007__x0001__x0001_ 5" xfId="153"/>
    <cellStyle name="?_x001d_??%U©÷u&amp;H©÷9_x0008_? s_x000a__x0007__x0001__x0001_ 6" xfId="154"/>
    <cellStyle name="?_x001d_??%U©÷u&amp;H©÷9_x0008_? s_x000a__x0007__x0001__x0001_ 7" xfId="155"/>
    <cellStyle name="?_x001d_??%U©÷u&amp;H©÷9_x0008_? s_x000a__x0007__x0001__x0001_ 8" xfId="156"/>
    <cellStyle name="?_x001d_??%U©÷u&amp;H©÷9_x0008_? s_x000a__x0007__x0001__x0001_ 9" xfId="157"/>
    <cellStyle name="???? [0.00]_      " xfId="158"/>
    <cellStyle name="??????" xfId="159"/>
    <cellStyle name="????_      " xfId="160"/>
    <cellStyle name="???[0]_?? DI" xfId="161"/>
    <cellStyle name="???_?? DI" xfId="162"/>
    <cellStyle name="??[0]_BRE" xfId="163"/>
    <cellStyle name="??_      " xfId="164"/>
    <cellStyle name="??A? [0]_laroux_1_¢¬???¢â? " xfId="165"/>
    <cellStyle name="??A?_laroux_1_¢¬???¢â? " xfId="166"/>
    <cellStyle name="?_x005f_x001d_??%U©÷u&amp;H©÷9_x005f_x0008_? s_x005f_x000a__x005f_x0007__x005f_x0001__x005f_x0001_" xfId="167"/>
    <cellStyle name="?_x005f_x001d_??%U©÷u&amp;H©÷9_x005f_x0008_?_x005f_x0009_s_x005f_x000a__x005f_x0007__x005f_x0001__x005f_x0001_" xfId="168"/>
    <cellStyle name="?_x005f_x005f_x005f_x001d_??%U©÷u&amp;H©÷9_x005f_x005f_x005f_x0008_? s_x005f_x005f_x005f_x000a__x005f_x005f_x005f_x0007__x005f_x005f_x005f_x0001__x005f_x005f_x005f_x0001_" xfId="169"/>
    <cellStyle name="?¡±¢¥?_?¨ù??¢´¢¥_¢¬???¢â? " xfId="170"/>
    <cellStyle name="?ðÇ%U?&amp;H?_x0008_?s_x000a__x0007__x0001__x0001_" xfId="171"/>
    <cellStyle name="?ðÇ%U?&amp;H?_x0008_?s_x000a__x0007__x0001__x0001_ 10" xfId="172"/>
    <cellStyle name="?ðÇ%U?&amp;H?_x0008_?s_x000a__x0007__x0001__x0001_ 11" xfId="173"/>
    <cellStyle name="?ðÇ%U?&amp;H?_x0008_?s_x000a__x0007__x0001__x0001_ 12" xfId="174"/>
    <cellStyle name="?ðÇ%U?&amp;H?_x0008_?s_x000a__x0007__x0001__x0001_ 13" xfId="175"/>
    <cellStyle name="?ðÇ%U?&amp;H?_x0008_?s_x000a__x0007__x0001__x0001_ 14" xfId="176"/>
    <cellStyle name="?ðÇ%U?&amp;H?_x0008_?s_x000a__x0007__x0001__x0001_ 15" xfId="177"/>
    <cellStyle name="?ðÇ%U?&amp;H?_x0008_?s_x000a__x0007__x0001__x0001_ 2" xfId="178"/>
    <cellStyle name="?ðÇ%U?&amp;H?_x0008_?s_x000a__x0007__x0001__x0001_ 3" xfId="179"/>
    <cellStyle name="?ðÇ%U?&amp;H?_x0008_?s_x000a__x0007__x0001__x0001_ 4" xfId="180"/>
    <cellStyle name="?ðÇ%U?&amp;H?_x0008_?s_x000a__x0007__x0001__x0001_ 5" xfId="181"/>
    <cellStyle name="?ðÇ%U?&amp;H?_x0008_?s_x000a__x0007__x0001__x0001_ 6" xfId="182"/>
    <cellStyle name="?ðÇ%U?&amp;H?_x0008_?s_x000a__x0007__x0001__x0001_ 7" xfId="183"/>
    <cellStyle name="?ðÇ%U?&amp;H?_x0008_?s_x000a__x0007__x0001__x0001_ 8" xfId="184"/>
    <cellStyle name="?ðÇ%U?&amp;H?_x0008_?s_x000a__x0007__x0001__x0001_ 9" xfId="185"/>
    <cellStyle name="?ðÇ%U?&amp;H?_x005f_x0008_?s_x005f_x000a__x005f_x0007__x005f_x0001__x005f_x0001_" xfId="186"/>
    <cellStyle name="@ET_Style?.font5" xfId="187"/>
    <cellStyle name="[0]_Chi phÝ kh¸c_V" xfId="188"/>
    <cellStyle name="_!1 1 bao cao giao KH ve HTCMT vung TNB   12-12-2011" xfId="189"/>
    <cellStyle name="_x0001__!1 1 bao cao giao KH ve HTCMT vung TNB   12-12-2011" xfId="190"/>
    <cellStyle name="_1 TONG HOP - CA NA" xfId="191"/>
    <cellStyle name="_123_DONG_THANH_Moi" xfId="192"/>
    <cellStyle name="_123_DONG_THANH_Moi_!1 1 bao cao giao KH ve HTCMT vung TNB   12-12-2011" xfId="193"/>
    <cellStyle name="_123_DONG_THANH_Moi_KH TPCP vung TNB (03-1-2012)" xfId="194"/>
    <cellStyle name="_Bang Chi tieu (2)" xfId="195"/>
    <cellStyle name="_BAO GIA NGAY 24-10-08 (co dam)" xfId="196"/>
    <cellStyle name="_BC  NAM 2007" xfId="197"/>
    <cellStyle name="_BC CV 6403 BKHĐT" xfId="198"/>
    <cellStyle name="_BC thuc hien KH 2009" xfId="199"/>
    <cellStyle name="_BC thuc hien KH 2009_15_10_2013 BC nhu cau von doi ung ODA (2014-2016) ngay 15102013 Sua" xfId="200"/>
    <cellStyle name="_BC thuc hien KH 2009_BC nhu cau von doi ung ODA nganh NN (BKH)" xfId="201"/>
    <cellStyle name="_BC thuc hien KH 2009_BC nhu cau von doi ung ODA nganh NN (BKH)_05-12  KH trung han 2016-2020 - Liem Thinh edited" xfId="202"/>
    <cellStyle name="_BC thuc hien KH 2009_BC nhu cau von doi ung ODA nganh NN (BKH)_Copy of 05-12  KH trung han 2016-2020 - Liem Thinh edited (1)" xfId="203"/>
    <cellStyle name="_BC thuc hien KH 2009_BC Tai co cau (bieu TH)" xfId="204"/>
    <cellStyle name="_BC thuc hien KH 2009_BC Tai co cau (bieu TH)_05-12  KH trung han 2016-2020 - Liem Thinh edited" xfId="205"/>
    <cellStyle name="_BC thuc hien KH 2009_BC Tai co cau (bieu TH)_Copy of 05-12  KH trung han 2016-2020 - Liem Thinh edited (1)" xfId="206"/>
    <cellStyle name="_BC thuc hien KH 2009_DK 2014-2015 final" xfId="207"/>
    <cellStyle name="_BC thuc hien KH 2009_DK 2014-2015 final_05-12  KH trung han 2016-2020 - Liem Thinh edited" xfId="208"/>
    <cellStyle name="_BC thuc hien KH 2009_DK 2014-2015 final_Copy of 05-12  KH trung han 2016-2020 - Liem Thinh edited (1)" xfId="209"/>
    <cellStyle name="_BC thuc hien KH 2009_DK 2014-2015 new" xfId="210"/>
    <cellStyle name="_BC thuc hien KH 2009_DK 2014-2015 new_05-12  KH trung han 2016-2020 - Liem Thinh edited" xfId="211"/>
    <cellStyle name="_BC thuc hien KH 2009_DK 2014-2015 new_Copy of 05-12  KH trung han 2016-2020 - Liem Thinh edited (1)" xfId="212"/>
    <cellStyle name="_BC thuc hien KH 2009_DK KH CBDT 2014 11-11-2013" xfId="213"/>
    <cellStyle name="_BC thuc hien KH 2009_DK KH CBDT 2014 11-11-2013(1)" xfId="214"/>
    <cellStyle name="_BC thuc hien KH 2009_DK KH CBDT 2014 11-11-2013(1)_05-12  KH trung han 2016-2020 - Liem Thinh edited" xfId="215"/>
    <cellStyle name="_BC thuc hien KH 2009_DK KH CBDT 2014 11-11-2013(1)_Copy of 05-12  KH trung han 2016-2020 - Liem Thinh edited (1)" xfId="216"/>
    <cellStyle name="_BC thuc hien KH 2009_DK KH CBDT 2014 11-11-2013_05-12  KH trung han 2016-2020 - Liem Thinh edited" xfId="217"/>
    <cellStyle name="_BC thuc hien KH 2009_DK KH CBDT 2014 11-11-2013_Copy of 05-12  KH trung han 2016-2020 - Liem Thinh edited (1)" xfId="218"/>
    <cellStyle name="_BC thuc hien KH 2009_KH 2011-2015" xfId="219"/>
    <cellStyle name="_BC thuc hien KH 2009_tai co cau dau tu (tong hop)1" xfId="220"/>
    <cellStyle name="_BEN TRE" xfId="221"/>
    <cellStyle name="_Bieu mau cong trinh khoi cong moi 3-4" xfId="222"/>
    <cellStyle name="_Bieu Tay Nam Bo 25-11" xfId="223"/>
    <cellStyle name="_Bieu3ODA" xfId="224"/>
    <cellStyle name="_Bieu3ODA_1" xfId="225"/>
    <cellStyle name="_Bieu4HTMT" xfId="226"/>
    <cellStyle name="_Bieu4HTMT_!1 1 bao cao giao KH ve HTCMT vung TNB   12-12-2011" xfId="227"/>
    <cellStyle name="_Bieu4HTMT_KH TPCP vung TNB (03-1-2012)" xfId="228"/>
    <cellStyle name="_Book1" xfId="229"/>
    <cellStyle name="_Book1 2" xfId="230"/>
    <cellStyle name="_Book1_!1 1 bao cao giao KH ve HTCMT vung TNB   12-12-2011" xfId="231"/>
    <cellStyle name="_Book1_1" xfId="232"/>
    <cellStyle name="_Book1_2" xfId="233"/>
    <cellStyle name="_Book1_BC-QT-WB-dthao" xfId="234"/>
    <cellStyle name="_Book1_BC-QT-WB-dthao_05-12  KH trung han 2016-2020 - Liem Thinh edited" xfId="235"/>
    <cellStyle name="_Book1_BC-QT-WB-dthao_Copy of 05-12  KH trung han 2016-2020 - Liem Thinh edited (1)" xfId="236"/>
    <cellStyle name="_Book1_BC-QT-WB-dthao_KH TPCP 2016-2020 (tong hop)" xfId="237"/>
    <cellStyle name="_Book1_Bieu3ODA" xfId="238"/>
    <cellStyle name="_Book1_Bieu4HTMT" xfId="239"/>
    <cellStyle name="_Book1_Bieu4HTMT_!1 1 bao cao giao KH ve HTCMT vung TNB   12-12-2011" xfId="240"/>
    <cellStyle name="_Book1_Bieu4HTMT_KH TPCP vung TNB (03-1-2012)" xfId="241"/>
    <cellStyle name="_Book1_bo sung von KCH nam 2010 va Du an tre kho khan" xfId="242"/>
    <cellStyle name="_Book1_bo sung von KCH nam 2010 va Du an tre kho khan_!1 1 bao cao giao KH ve HTCMT vung TNB   12-12-2011" xfId="243"/>
    <cellStyle name="_Book1_bo sung von KCH nam 2010 va Du an tre kho khan_KH TPCP vung TNB (03-1-2012)" xfId="244"/>
    <cellStyle name="_Book1_cong hang rao" xfId="245"/>
    <cellStyle name="_Book1_cong hang rao_!1 1 bao cao giao KH ve HTCMT vung TNB   12-12-2011" xfId="246"/>
    <cellStyle name="_Book1_cong hang rao_KH TPCP vung TNB (03-1-2012)" xfId="247"/>
    <cellStyle name="_Book1_danh muc chuan bi dau tu 2011 ngay 07-6-2011" xfId="248"/>
    <cellStyle name="_Book1_danh muc chuan bi dau tu 2011 ngay 07-6-2011_!1 1 bao cao giao KH ve HTCMT vung TNB   12-12-2011" xfId="249"/>
    <cellStyle name="_Book1_danh muc chuan bi dau tu 2011 ngay 07-6-2011_KH TPCP vung TNB (03-1-2012)" xfId="250"/>
    <cellStyle name="_Book1_Danh muc pbo nguon von XSKT, XDCB nam 2009 chuyen qua nam 2010" xfId="251"/>
    <cellStyle name="_Book1_Danh muc pbo nguon von XSKT, XDCB nam 2009 chuyen qua nam 2010_!1 1 bao cao giao KH ve HTCMT vung TNB   12-12-2011" xfId="252"/>
    <cellStyle name="_Book1_Danh muc pbo nguon von XSKT, XDCB nam 2009 chuyen qua nam 2010_KH TPCP vung TNB (03-1-2012)" xfId="253"/>
    <cellStyle name="_Book1_dieu chinh KH 2011 ngay 26-5-2011111" xfId="254"/>
    <cellStyle name="_Book1_dieu chinh KH 2011 ngay 26-5-2011111_!1 1 bao cao giao KH ve HTCMT vung TNB   12-12-2011" xfId="255"/>
    <cellStyle name="_Book1_dieu chinh KH 2011 ngay 26-5-2011111_KH TPCP vung TNB (03-1-2012)" xfId="256"/>
    <cellStyle name="_Book1_DS KCH PHAN BO VON NSDP NAM 2010" xfId="257"/>
    <cellStyle name="_Book1_DS KCH PHAN BO VON NSDP NAM 2010_!1 1 bao cao giao KH ve HTCMT vung TNB   12-12-2011" xfId="258"/>
    <cellStyle name="_Book1_DS KCH PHAN BO VON NSDP NAM 2010_KH TPCP vung TNB (03-1-2012)" xfId="259"/>
    <cellStyle name="_Book1_giao KH 2011 ngay 10-12-2010" xfId="260"/>
    <cellStyle name="_Book1_giao KH 2011 ngay 10-12-2010_!1 1 bao cao giao KH ve HTCMT vung TNB   12-12-2011" xfId="261"/>
    <cellStyle name="_Book1_giao KH 2011 ngay 10-12-2010_KH TPCP vung TNB (03-1-2012)" xfId="262"/>
    <cellStyle name="_Book1_IN" xfId="263"/>
    <cellStyle name="_Book1_Kh ql62 (2010) 11-09" xfId="264"/>
    <cellStyle name="_Book1_KH TPCP vung TNB (03-1-2012)" xfId="265"/>
    <cellStyle name="_Book1_Khung 2012" xfId="266"/>
    <cellStyle name="_Book1_kien giang 2" xfId="267"/>
    <cellStyle name="_Book1_phu luc tong ket tinh hinh TH giai doan 03-10 (ngay 30)" xfId="268"/>
    <cellStyle name="_Book1_phu luc tong ket tinh hinh TH giai doan 03-10 (ngay 30)_!1 1 bao cao giao KH ve HTCMT vung TNB   12-12-2011" xfId="269"/>
    <cellStyle name="_Book1_phu luc tong ket tinh hinh TH giai doan 03-10 (ngay 30)_KH TPCP vung TNB (03-1-2012)" xfId="270"/>
    <cellStyle name="_C.cong+B.luong-Sanluong" xfId="271"/>
    <cellStyle name="_cong hang rao" xfId="272"/>
    <cellStyle name="_dien chieu sang" xfId="273"/>
    <cellStyle name="_DK KH 2009" xfId="274"/>
    <cellStyle name="_DK KH 2009_15_10_2013 BC nhu cau von doi ung ODA (2014-2016) ngay 15102013 Sua" xfId="275"/>
    <cellStyle name="_DK KH 2009_BC nhu cau von doi ung ODA nganh NN (BKH)" xfId="276"/>
    <cellStyle name="_DK KH 2009_BC nhu cau von doi ung ODA nganh NN (BKH)_05-12  KH trung han 2016-2020 - Liem Thinh edited" xfId="277"/>
    <cellStyle name="_DK KH 2009_BC nhu cau von doi ung ODA nganh NN (BKH)_Copy of 05-12  KH trung han 2016-2020 - Liem Thinh edited (1)" xfId="278"/>
    <cellStyle name="_DK KH 2009_BC Tai co cau (bieu TH)" xfId="279"/>
    <cellStyle name="_DK KH 2009_BC Tai co cau (bieu TH)_05-12  KH trung han 2016-2020 - Liem Thinh edited" xfId="280"/>
    <cellStyle name="_DK KH 2009_BC Tai co cau (bieu TH)_Copy of 05-12  KH trung han 2016-2020 - Liem Thinh edited (1)" xfId="281"/>
    <cellStyle name="_DK KH 2009_DK 2014-2015 final" xfId="282"/>
    <cellStyle name="_DK KH 2009_DK 2014-2015 final_05-12  KH trung han 2016-2020 - Liem Thinh edited" xfId="283"/>
    <cellStyle name="_DK KH 2009_DK 2014-2015 final_Copy of 05-12  KH trung han 2016-2020 - Liem Thinh edited (1)" xfId="284"/>
    <cellStyle name="_DK KH 2009_DK 2014-2015 new" xfId="285"/>
    <cellStyle name="_DK KH 2009_DK 2014-2015 new_05-12  KH trung han 2016-2020 - Liem Thinh edited" xfId="286"/>
    <cellStyle name="_DK KH 2009_DK 2014-2015 new_Copy of 05-12  KH trung han 2016-2020 - Liem Thinh edited (1)" xfId="287"/>
    <cellStyle name="_DK KH 2009_DK KH CBDT 2014 11-11-2013" xfId="288"/>
    <cellStyle name="_DK KH 2009_DK KH CBDT 2014 11-11-2013(1)" xfId="289"/>
    <cellStyle name="_DK KH 2009_DK KH CBDT 2014 11-11-2013(1)_05-12  KH trung han 2016-2020 - Liem Thinh edited" xfId="290"/>
    <cellStyle name="_DK KH 2009_DK KH CBDT 2014 11-11-2013(1)_Copy of 05-12  KH trung han 2016-2020 - Liem Thinh edited (1)" xfId="291"/>
    <cellStyle name="_DK KH 2009_DK KH CBDT 2014 11-11-2013_05-12  KH trung han 2016-2020 - Liem Thinh edited" xfId="292"/>
    <cellStyle name="_DK KH 2009_DK KH CBDT 2014 11-11-2013_Copy of 05-12  KH trung han 2016-2020 - Liem Thinh edited (1)" xfId="293"/>
    <cellStyle name="_DK KH 2009_KH 2011-2015" xfId="294"/>
    <cellStyle name="_DK KH 2009_tai co cau dau tu (tong hop)1" xfId="295"/>
    <cellStyle name="_DK KH 2010" xfId="296"/>
    <cellStyle name="_DK KH 2010 (BKH)" xfId="297"/>
    <cellStyle name="_DK KH 2010_15_10_2013 BC nhu cau von doi ung ODA (2014-2016) ngay 15102013 Sua" xfId="298"/>
    <cellStyle name="_DK KH 2010_BC nhu cau von doi ung ODA nganh NN (BKH)" xfId="299"/>
    <cellStyle name="_DK KH 2010_BC nhu cau von doi ung ODA nganh NN (BKH)_05-12  KH trung han 2016-2020 - Liem Thinh edited" xfId="300"/>
    <cellStyle name="_DK KH 2010_BC nhu cau von doi ung ODA nganh NN (BKH)_Copy of 05-12  KH trung han 2016-2020 - Liem Thinh edited (1)" xfId="301"/>
    <cellStyle name="_DK KH 2010_BC Tai co cau (bieu TH)" xfId="302"/>
    <cellStyle name="_DK KH 2010_BC Tai co cau (bieu TH)_05-12  KH trung han 2016-2020 - Liem Thinh edited" xfId="303"/>
    <cellStyle name="_DK KH 2010_BC Tai co cau (bieu TH)_Copy of 05-12  KH trung han 2016-2020 - Liem Thinh edited (1)" xfId="304"/>
    <cellStyle name="_DK KH 2010_DK 2014-2015 final" xfId="305"/>
    <cellStyle name="_DK KH 2010_DK 2014-2015 final_05-12  KH trung han 2016-2020 - Liem Thinh edited" xfId="306"/>
    <cellStyle name="_DK KH 2010_DK 2014-2015 final_Copy of 05-12  KH trung han 2016-2020 - Liem Thinh edited (1)" xfId="307"/>
    <cellStyle name="_DK KH 2010_DK 2014-2015 new" xfId="308"/>
    <cellStyle name="_DK KH 2010_DK 2014-2015 new_05-12  KH trung han 2016-2020 - Liem Thinh edited" xfId="309"/>
    <cellStyle name="_DK KH 2010_DK 2014-2015 new_Copy of 05-12  KH trung han 2016-2020 - Liem Thinh edited (1)" xfId="310"/>
    <cellStyle name="_DK KH 2010_DK KH CBDT 2014 11-11-2013" xfId="311"/>
    <cellStyle name="_DK KH 2010_DK KH CBDT 2014 11-11-2013(1)" xfId="312"/>
    <cellStyle name="_DK KH 2010_DK KH CBDT 2014 11-11-2013(1)_05-12  KH trung han 2016-2020 - Liem Thinh edited" xfId="313"/>
    <cellStyle name="_DK KH 2010_DK KH CBDT 2014 11-11-2013(1)_Copy of 05-12  KH trung han 2016-2020 - Liem Thinh edited (1)" xfId="314"/>
    <cellStyle name="_DK KH 2010_DK KH CBDT 2014 11-11-2013_05-12  KH trung han 2016-2020 - Liem Thinh edited" xfId="315"/>
    <cellStyle name="_DK KH 2010_DK KH CBDT 2014 11-11-2013_Copy of 05-12  KH trung han 2016-2020 - Liem Thinh edited (1)" xfId="316"/>
    <cellStyle name="_DK KH 2010_KH 2011-2015" xfId="317"/>
    <cellStyle name="_DK KH 2010_tai co cau dau tu (tong hop)1" xfId="318"/>
    <cellStyle name="_DK TPCP 2010" xfId="319"/>
    <cellStyle name="_DO-D1500-KHONG CO TRONG DT" xfId="320"/>
    <cellStyle name="_Dong Thap" xfId="321"/>
    <cellStyle name="_Duyet TK thay đôi" xfId="322"/>
    <cellStyle name="_Duyet TK thay đôi_!1 1 bao cao giao KH ve HTCMT vung TNB   12-12-2011" xfId="323"/>
    <cellStyle name="_Duyet TK thay đôi_Bieu4HTMT" xfId="324"/>
    <cellStyle name="_Duyet TK thay đôi_Bieu4HTMT_!1 1 bao cao giao KH ve HTCMT vung TNB   12-12-2011" xfId="325"/>
    <cellStyle name="_Duyet TK thay đôi_Bieu4HTMT_KH TPCP vung TNB (03-1-2012)" xfId="326"/>
    <cellStyle name="_Duyet TK thay đôi_KH TPCP vung TNB (03-1-2012)" xfId="327"/>
    <cellStyle name="_GOITHAUSO2" xfId="328"/>
    <cellStyle name="_GOITHAUSO3" xfId="329"/>
    <cellStyle name="_GOITHAUSO4" xfId="330"/>
    <cellStyle name="_GTGT 2003" xfId="331"/>
    <cellStyle name="_Gui VU KH 5-5-09" xfId="332"/>
    <cellStyle name="_Gui VU KH 5-5-09_05-12  KH trung han 2016-2020 - Liem Thinh edited" xfId="333"/>
    <cellStyle name="_Gui VU KH 5-5-09_Copy of 05-12  KH trung han 2016-2020 - Liem Thinh edited (1)" xfId="334"/>
    <cellStyle name="_Gui VU KH 5-5-09_KH TPCP 2016-2020 (tong hop)" xfId="335"/>
    <cellStyle name="_HaHoa_TDT_DienCSang" xfId="336"/>
    <cellStyle name="_HaHoa19-5-07" xfId="337"/>
    <cellStyle name="_Huong CHI tieu Nhiem vu CTMTQG 2014(1)" xfId="338"/>
    <cellStyle name="_IN" xfId="339"/>
    <cellStyle name="_IN_!1 1 bao cao giao KH ve HTCMT vung TNB   12-12-2011" xfId="340"/>
    <cellStyle name="_IN_KH TPCP vung TNB (03-1-2012)" xfId="341"/>
    <cellStyle name="_KE KHAI THUE GTGT 2004" xfId="342"/>
    <cellStyle name="_KE KHAI THUE GTGT 2004_BCTC2004" xfId="343"/>
    <cellStyle name="_KH 2009" xfId="344"/>
    <cellStyle name="_KH 2009_15_10_2013 BC nhu cau von doi ung ODA (2014-2016) ngay 15102013 Sua" xfId="345"/>
    <cellStyle name="_KH 2009_BC nhu cau von doi ung ODA nganh NN (BKH)" xfId="346"/>
    <cellStyle name="_KH 2009_BC nhu cau von doi ung ODA nganh NN (BKH)_05-12  KH trung han 2016-2020 - Liem Thinh edited" xfId="347"/>
    <cellStyle name="_KH 2009_BC nhu cau von doi ung ODA nganh NN (BKH)_Copy of 05-12  KH trung han 2016-2020 - Liem Thinh edited (1)" xfId="348"/>
    <cellStyle name="_KH 2009_BC Tai co cau (bieu TH)" xfId="349"/>
    <cellStyle name="_KH 2009_BC Tai co cau (bieu TH)_05-12  KH trung han 2016-2020 - Liem Thinh edited" xfId="350"/>
    <cellStyle name="_KH 2009_BC Tai co cau (bieu TH)_Copy of 05-12  KH trung han 2016-2020 - Liem Thinh edited (1)" xfId="351"/>
    <cellStyle name="_KH 2009_DK 2014-2015 final" xfId="352"/>
    <cellStyle name="_KH 2009_DK 2014-2015 final_05-12  KH trung han 2016-2020 - Liem Thinh edited" xfId="353"/>
    <cellStyle name="_KH 2009_DK 2014-2015 final_Copy of 05-12  KH trung han 2016-2020 - Liem Thinh edited (1)" xfId="354"/>
    <cellStyle name="_KH 2009_DK 2014-2015 new" xfId="355"/>
    <cellStyle name="_KH 2009_DK 2014-2015 new_05-12  KH trung han 2016-2020 - Liem Thinh edited" xfId="356"/>
    <cellStyle name="_KH 2009_DK 2014-2015 new_Copy of 05-12  KH trung han 2016-2020 - Liem Thinh edited (1)" xfId="357"/>
    <cellStyle name="_KH 2009_DK KH CBDT 2014 11-11-2013" xfId="358"/>
    <cellStyle name="_KH 2009_DK KH CBDT 2014 11-11-2013(1)" xfId="359"/>
    <cellStyle name="_KH 2009_DK KH CBDT 2014 11-11-2013(1)_05-12  KH trung han 2016-2020 - Liem Thinh edited" xfId="360"/>
    <cellStyle name="_KH 2009_DK KH CBDT 2014 11-11-2013(1)_Copy of 05-12  KH trung han 2016-2020 - Liem Thinh edited (1)" xfId="361"/>
    <cellStyle name="_KH 2009_DK KH CBDT 2014 11-11-2013_05-12  KH trung han 2016-2020 - Liem Thinh edited" xfId="362"/>
    <cellStyle name="_KH 2009_DK KH CBDT 2014 11-11-2013_Copy of 05-12  KH trung han 2016-2020 - Liem Thinh edited (1)" xfId="363"/>
    <cellStyle name="_KH 2009_KH 2011-2015" xfId="364"/>
    <cellStyle name="_KH 2009_tai co cau dau tu (tong hop)1" xfId="365"/>
    <cellStyle name="_KH 2012 (TPCP) Bac Lieu (25-12-2011)" xfId="366"/>
    <cellStyle name="_Kh ql62 (2010) 11-09" xfId="367"/>
    <cellStyle name="_KH TPCP 2010 17-3-10" xfId="368"/>
    <cellStyle name="_KH TPCP vung TNB (03-1-2012)" xfId="369"/>
    <cellStyle name="_KH ung von cap bach 2009-Cuc NTTS de nghi (sua)" xfId="370"/>
    <cellStyle name="_KH.DTC.gd2016-2020 tinh (T2-2015)" xfId="371"/>
    <cellStyle name="_Khung 2012" xfId="372"/>
    <cellStyle name="_Khung nam 2010" xfId="373"/>
    <cellStyle name="_x0001__kien giang 2" xfId="374"/>
    <cellStyle name="_KT (2)" xfId="375"/>
    <cellStyle name="_KT (2) 2" xfId="376"/>
    <cellStyle name="_KT (2)_05-12  KH trung han 2016-2020 - Liem Thinh edited" xfId="377"/>
    <cellStyle name="_KT (2)_1" xfId="378"/>
    <cellStyle name="_KT (2)_1 2" xfId="379"/>
    <cellStyle name="_KT (2)_1_05-12  KH trung han 2016-2020 - Liem Thinh edited" xfId="380"/>
    <cellStyle name="_KT (2)_1_Copy of 05-12  KH trung han 2016-2020 - Liem Thinh edited (1)" xfId="381"/>
    <cellStyle name="_KT (2)_1_KH TPCP 2016-2020 (tong hop)" xfId="382"/>
    <cellStyle name="_KT (2)_1_Lora-tungchau" xfId="383"/>
    <cellStyle name="_KT (2)_1_Lora-tungchau 2" xfId="384"/>
    <cellStyle name="_KT (2)_1_Lora-tungchau_05-12  KH trung han 2016-2020 - Liem Thinh edited" xfId="385"/>
    <cellStyle name="_KT (2)_1_Lora-tungchau_Copy of 05-12  KH trung han 2016-2020 - Liem Thinh edited (1)" xfId="386"/>
    <cellStyle name="_KT (2)_1_Lora-tungchau_KH TPCP 2016-2020 (tong hop)" xfId="387"/>
    <cellStyle name="_KT (2)_1_Qt-HT3PQ1(CauKho)" xfId="388"/>
    <cellStyle name="_KT (2)_2" xfId="389"/>
    <cellStyle name="_KT (2)_2_TG-TH" xfId="390"/>
    <cellStyle name="_KT (2)_2_TG-TH 2" xfId="391"/>
    <cellStyle name="_KT (2)_2_TG-TH_05-12  KH trung han 2016-2020 - Liem Thinh edited" xfId="392"/>
    <cellStyle name="_KT (2)_2_TG-TH_ApGiaVatTu_cayxanh_latgach" xfId="393"/>
    <cellStyle name="_KT (2)_2_TG-TH_BANG TONG HOP TINH HINH THANH QUYET TOAN (MOI I)" xfId="394"/>
    <cellStyle name="_KT (2)_2_TG-TH_BAO CAO KLCT PT2000" xfId="395"/>
    <cellStyle name="_KT (2)_2_TG-TH_BAO CAO PT2000" xfId="396"/>
    <cellStyle name="_KT (2)_2_TG-TH_BAO CAO PT2000_Book1" xfId="397"/>
    <cellStyle name="_KT (2)_2_TG-TH_Bao cao XDCB 2001 - T11 KH dieu chinh 20-11-THAI" xfId="398"/>
    <cellStyle name="_KT (2)_2_TG-TH_BAO GIA NGAY 24-10-08 (co dam)" xfId="399"/>
    <cellStyle name="_KT (2)_2_TG-TH_BC  NAM 2007" xfId="400"/>
    <cellStyle name="_KT (2)_2_TG-TH_BC CV 6403 BKHĐT" xfId="401"/>
    <cellStyle name="_KT (2)_2_TG-TH_BC NQ11-CP - chinh sua lai" xfId="402"/>
    <cellStyle name="_KT (2)_2_TG-TH_BC NQ11-CP-Quynh sau bieu so3" xfId="403"/>
    <cellStyle name="_KT (2)_2_TG-TH_BC_NQ11-CP_-_Thao_sua_lai" xfId="404"/>
    <cellStyle name="_KT (2)_2_TG-TH_Bieu mau cong trinh khoi cong moi 3-4" xfId="405"/>
    <cellStyle name="_KT (2)_2_TG-TH_Bieu3ODA" xfId="406"/>
    <cellStyle name="_KT (2)_2_TG-TH_Bieu3ODA_1" xfId="407"/>
    <cellStyle name="_KT (2)_2_TG-TH_Bieu4HTMT" xfId="408"/>
    <cellStyle name="_KT (2)_2_TG-TH_bo sung von KCH nam 2010 va Du an tre kho khan" xfId="409"/>
    <cellStyle name="_KT (2)_2_TG-TH_Book1" xfId="410"/>
    <cellStyle name="_KT (2)_2_TG-TH_Book1 2" xfId="411"/>
    <cellStyle name="_KT (2)_2_TG-TH_Book1_1" xfId="412"/>
    <cellStyle name="_KT (2)_2_TG-TH_Book1_1 2" xfId="413"/>
    <cellStyle name="_KT (2)_2_TG-TH_Book1_1_BC CV 6403 BKHĐT" xfId="414"/>
    <cellStyle name="_KT (2)_2_TG-TH_Book1_1_Bieu mau cong trinh khoi cong moi 3-4" xfId="415"/>
    <cellStyle name="_KT (2)_2_TG-TH_Book1_1_Bieu3ODA" xfId="416"/>
    <cellStyle name="_KT (2)_2_TG-TH_Book1_1_Bieu4HTMT" xfId="417"/>
    <cellStyle name="_KT (2)_2_TG-TH_Book1_1_Book1" xfId="418"/>
    <cellStyle name="_KT (2)_2_TG-TH_Book1_1_Luy ke von ung nam 2011 -Thoa gui ngay 12-8-2012" xfId="419"/>
    <cellStyle name="_KT (2)_2_TG-TH_Book1_2" xfId="420"/>
    <cellStyle name="_KT (2)_2_TG-TH_Book1_2 2" xfId="421"/>
    <cellStyle name="_KT (2)_2_TG-TH_Book1_2_BC CV 6403 BKHĐT" xfId="422"/>
    <cellStyle name="_KT (2)_2_TG-TH_Book1_2_Bieu3ODA" xfId="423"/>
    <cellStyle name="_KT (2)_2_TG-TH_Book1_2_Luy ke von ung nam 2011 -Thoa gui ngay 12-8-2012" xfId="424"/>
    <cellStyle name="_KT (2)_2_TG-TH_Book1_3" xfId="425"/>
    <cellStyle name="_KT (2)_2_TG-TH_Book1_3 2" xfId="426"/>
    <cellStyle name="_KT (2)_2_TG-TH_Book1_4" xfId="427"/>
    <cellStyle name="_KT (2)_2_TG-TH_Book1_BC CV 6403 BKHĐT" xfId="428"/>
    <cellStyle name="_KT (2)_2_TG-TH_Book1_Bieu mau cong trinh khoi cong moi 3-4" xfId="429"/>
    <cellStyle name="_KT (2)_2_TG-TH_Book1_Bieu3ODA" xfId="430"/>
    <cellStyle name="_KT (2)_2_TG-TH_Book1_Bieu4HTMT" xfId="431"/>
    <cellStyle name="_KT (2)_2_TG-TH_Book1_bo sung von KCH nam 2010 va Du an tre kho khan" xfId="432"/>
    <cellStyle name="_KT (2)_2_TG-TH_Book1_Book1" xfId="433"/>
    <cellStyle name="_KT (2)_2_TG-TH_Book1_danh muc chuan bi dau tu 2011 ngay 07-6-2011" xfId="434"/>
    <cellStyle name="_KT (2)_2_TG-TH_Book1_Danh muc pbo nguon von XSKT, XDCB nam 2009 chuyen qua nam 2010" xfId="435"/>
    <cellStyle name="_KT (2)_2_TG-TH_Book1_dieu chinh KH 2011 ngay 26-5-2011111" xfId="436"/>
    <cellStyle name="_KT (2)_2_TG-TH_Book1_DS KCH PHAN BO VON NSDP NAM 2010" xfId="437"/>
    <cellStyle name="_KT (2)_2_TG-TH_Book1_giao KH 2011 ngay 10-12-2010" xfId="438"/>
    <cellStyle name="_KT (2)_2_TG-TH_Book1_Luy ke von ung nam 2011 -Thoa gui ngay 12-8-2012" xfId="439"/>
    <cellStyle name="_KT (2)_2_TG-TH_CAU Khanh Nam(Thi Cong)" xfId="440"/>
    <cellStyle name="_KT (2)_2_TG-TH_ChiHuong_ApGia" xfId="441"/>
    <cellStyle name="_KT (2)_2_TG-TH_CoCauPhi (version 1)" xfId="442"/>
    <cellStyle name="_KT (2)_2_TG-TH_Copy of 05-12  KH trung han 2016-2020 - Liem Thinh edited (1)" xfId="443"/>
    <cellStyle name="_KT (2)_2_TG-TH_danh muc chuan bi dau tu 2011 ngay 07-6-2011" xfId="444"/>
    <cellStyle name="_KT (2)_2_TG-TH_Danh muc pbo nguon von XSKT, XDCB nam 2009 chuyen qua nam 2010" xfId="445"/>
    <cellStyle name="_KT (2)_2_TG-TH_DAU NOI PL-CL TAI PHU LAMHC" xfId="446"/>
    <cellStyle name="_KT (2)_2_TG-TH_dieu chinh KH 2011 ngay 26-5-2011111" xfId="447"/>
    <cellStyle name="_KT (2)_2_TG-TH_DS KCH PHAN BO VON NSDP NAM 2010" xfId="448"/>
    <cellStyle name="_KT (2)_2_TG-TH_DTCDT MR.2N110.HOCMON.TDTOAN.CCUNG" xfId="449"/>
    <cellStyle name="_KT (2)_2_TG-TH_DU TRU VAT TU" xfId="450"/>
    <cellStyle name="_KT (2)_2_TG-TH_giao KH 2011 ngay 10-12-2010" xfId="451"/>
    <cellStyle name="_KT (2)_2_TG-TH_GTGT 2003" xfId="452"/>
    <cellStyle name="_KT (2)_2_TG-TH_KE KHAI THUE GTGT 2004" xfId="453"/>
    <cellStyle name="_KT (2)_2_TG-TH_KE KHAI THUE GTGT 2004_BCTC2004" xfId="454"/>
    <cellStyle name="_KT (2)_2_TG-TH_KH TPCP 2016-2020 (tong hop)" xfId="455"/>
    <cellStyle name="_KT (2)_2_TG-TH_KH TPCP vung TNB (03-1-2012)" xfId="456"/>
    <cellStyle name="_KT (2)_2_TG-TH_kien giang 2" xfId="457"/>
    <cellStyle name="_KT (2)_2_TG-TH_Lora-tungchau" xfId="458"/>
    <cellStyle name="_KT (2)_2_TG-TH_Luy ke von ung nam 2011 -Thoa gui ngay 12-8-2012" xfId="459"/>
    <cellStyle name="_KT (2)_2_TG-TH_NhanCong" xfId="460"/>
    <cellStyle name="_KT (2)_2_TG-TH_N-X-T-04" xfId="461"/>
    <cellStyle name="_KT (2)_2_TG-TH_PGIA-phieu tham tra Kho bac" xfId="462"/>
    <cellStyle name="_KT (2)_2_TG-TH_phu luc tong ket tinh hinh TH giai doan 03-10 (ngay 30)" xfId="463"/>
    <cellStyle name="_KT (2)_2_TG-TH_PT02-02" xfId="464"/>
    <cellStyle name="_KT (2)_2_TG-TH_PT02-02_Book1" xfId="465"/>
    <cellStyle name="_KT (2)_2_TG-TH_PT02-03" xfId="466"/>
    <cellStyle name="_KT (2)_2_TG-TH_PT02-03_Book1" xfId="467"/>
    <cellStyle name="_KT (2)_2_TG-TH_Qt-HT3PQ1(CauKho)" xfId="468"/>
    <cellStyle name="_KT (2)_2_TG-TH_Sheet1" xfId="469"/>
    <cellStyle name="_KT (2)_2_TG-TH_TK152-04" xfId="470"/>
    <cellStyle name="_KT (2)_2_TG-TH_ÿÿÿÿÿ" xfId="471"/>
    <cellStyle name="_KT (2)_2_TG-TH_ÿÿÿÿÿ_Bieu mau cong trinh khoi cong moi 3-4" xfId="472"/>
    <cellStyle name="_KT (2)_2_TG-TH_ÿÿÿÿÿ_Bieu3ODA" xfId="473"/>
    <cellStyle name="_KT (2)_2_TG-TH_ÿÿÿÿÿ_Bieu4HTMT" xfId="474"/>
    <cellStyle name="_KT (2)_2_TG-TH_ÿÿÿÿÿ_KH TPCP vung TNB (03-1-2012)" xfId="475"/>
    <cellStyle name="_KT (2)_2_TG-TH_ÿÿÿÿÿ_kien giang 2" xfId="476"/>
    <cellStyle name="_KT (2)_3" xfId="477"/>
    <cellStyle name="_KT (2)_3_TG-TH" xfId="478"/>
    <cellStyle name="_KT (2)_3_TG-TH 2" xfId="479"/>
    <cellStyle name="_KT (2)_3_TG-TH_05-12  KH trung han 2016-2020 - Liem Thinh edited" xfId="480"/>
    <cellStyle name="_KT (2)_3_TG-TH_BC  NAM 2007" xfId="481"/>
    <cellStyle name="_KT (2)_3_TG-TH_Bieu mau cong trinh khoi cong moi 3-4" xfId="482"/>
    <cellStyle name="_KT (2)_3_TG-TH_Bieu3ODA" xfId="483"/>
    <cellStyle name="_KT (2)_3_TG-TH_Bieu3ODA_1" xfId="484"/>
    <cellStyle name="_KT (2)_3_TG-TH_Bieu4HTMT" xfId="485"/>
    <cellStyle name="_KT (2)_3_TG-TH_bo sung von KCH nam 2010 va Du an tre kho khan" xfId="486"/>
    <cellStyle name="_KT (2)_3_TG-TH_Book1" xfId="487"/>
    <cellStyle name="_KT (2)_3_TG-TH_Book1 2" xfId="488"/>
    <cellStyle name="_KT (2)_3_TG-TH_Book1_1" xfId="489"/>
    <cellStyle name="_KT (2)_3_TG-TH_Book1_BC-QT-WB-dthao" xfId="490"/>
    <cellStyle name="_KT (2)_3_TG-TH_Book1_BC-QT-WB-dthao_05-12  KH trung han 2016-2020 - Liem Thinh edited" xfId="491"/>
    <cellStyle name="_KT (2)_3_TG-TH_Book1_BC-QT-WB-dthao_Copy of 05-12  KH trung han 2016-2020 - Liem Thinh edited (1)" xfId="492"/>
    <cellStyle name="_KT (2)_3_TG-TH_Book1_BC-QT-WB-dthao_KH TPCP 2016-2020 (tong hop)" xfId="493"/>
    <cellStyle name="_KT (2)_3_TG-TH_Book1_KH TPCP vung TNB (03-1-2012)" xfId="494"/>
    <cellStyle name="_KT (2)_3_TG-TH_Book1_kien giang 2" xfId="495"/>
    <cellStyle name="_KT (2)_3_TG-TH_Copy of 05-12  KH trung han 2016-2020 - Liem Thinh edited (1)" xfId="496"/>
    <cellStyle name="_KT (2)_3_TG-TH_danh muc chuan bi dau tu 2011 ngay 07-6-2011" xfId="497"/>
    <cellStyle name="_KT (2)_3_TG-TH_Danh muc pbo nguon von XSKT, XDCB nam 2009 chuyen qua nam 2010" xfId="498"/>
    <cellStyle name="_KT (2)_3_TG-TH_dieu chinh KH 2011 ngay 26-5-2011111" xfId="499"/>
    <cellStyle name="_KT (2)_3_TG-TH_DS KCH PHAN BO VON NSDP NAM 2010" xfId="500"/>
    <cellStyle name="_KT (2)_3_TG-TH_giao KH 2011 ngay 10-12-2010" xfId="501"/>
    <cellStyle name="_KT (2)_3_TG-TH_GTGT 2003" xfId="502"/>
    <cellStyle name="_KT (2)_3_TG-TH_KE KHAI THUE GTGT 2004" xfId="503"/>
    <cellStyle name="_KT (2)_3_TG-TH_KE KHAI THUE GTGT 2004_BCTC2004" xfId="504"/>
    <cellStyle name="_KT (2)_3_TG-TH_KH TPCP 2016-2020 (tong hop)" xfId="505"/>
    <cellStyle name="_KT (2)_3_TG-TH_KH TPCP vung TNB (03-1-2012)" xfId="506"/>
    <cellStyle name="_KT (2)_3_TG-TH_kien giang 2" xfId="507"/>
    <cellStyle name="_KT (2)_3_TG-TH_Lora-tungchau" xfId="508"/>
    <cellStyle name="_KT (2)_3_TG-TH_Lora-tungchau 2" xfId="509"/>
    <cellStyle name="_KT (2)_3_TG-TH_Lora-tungchau_05-12  KH trung han 2016-2020 - Liem Thinh edited" xfId="510"/>
    <cellStyle name="_KT (2)_3_TG-TH_Lora-tungchau_Copy of 05-12  KH trung han 2016-2020 - Liem Thinh edited (1)" xfId="511"/>
    <cellStyle name="_KT (2)_3_TG-TH_Lora-tungchau_KH TPCP 2016-2020 (tong hop)" xfId="512"/>
    <cellStyle name="_KT (2)_3_TG-TH_N-X-T-04" xfId="513"/>
    <cellStyle name="_KT (2)_3_TG-TH_PERSONAL" xfId="514"/>
    <cellStyle name="_KT (2)_3_TG-TH_PERSONAL_BC CV 6403 BKHĐT" xfId="515"/>
    <cellStyle name="_KT (2)_3_TG-TH_PERSONAL_Bieu mau cong trinh khoi cong moi 3-4" xfId="516"/>
    <cellStyle name="_KT (2)_3_TG-TH_PERSONAL_Bieu3ODA" xfId="517"/>
    <cellStyle name="_KT (2)_3_TG-TH_PERSONAL_Bieu4HTMT" xfId="518"/>
    <cellStyle name="_KT (2)_3_TG-TH_PERSONAL_Book1" xfId="519"/>
    <cellStyle name="_KT (2)_3_TG-TH_PERSONAL_Book1 2" xfId="520"/>
    <cellStyle name="_KT (2)_3_TG-TH_PERSONAL_HTQ.8 GD1" xfId="521"/>
    <cellStyle name="_KT (2)_3_TG-TH_PERSONAL_HTQ.8 GD1_05-12  KH trung han 2016-2020 - Liem Thinh edited" xfId="522"/>
    <cellStyle name="_KT (2)_3_TG-TH_PERSONAL_HTQ.8 GD1_Copy of 05-12  KH trung han 2016-2020 - Liem Thinh edited (1)" xfId="523"/>
    <cellStyle name="_KT (2)_3_TG-TH_PERSONAL_HTQ.8 GD1_KH TPCP 2016-2020 (tong hop)" xfId="524"/>
    <cellStyle name="_KT (2)_3_TG-TH_PERSONAL_Luy ke von ung nam 2011 -Thoa gui ngay 12-8-2012" xfId="525"/>
    <cellStyle name="_KT (2)_3_TG-TH_PERSONAL_Tong hop KHCB 2001" xfId="526"/>
    <cellStyle name="_KT (2)_3_TG-TH_Qt-HT3PQ1(CauKho)" xfId="527"/>
    <cellStyle name="_KT (2)_3_TG-TH_TK152-04" xfId="528"/>
    <cellStyle name="_KT (2)_3_TG-TH_ÿÿÿÿÿ" xfId="529"/>
    <cellStyle name="_KT (2)_3_TG-TH_ÿÿÿÿÿ_KH TPCP vung TNB (03-1-2012)" xfId="530"/>
    <cellStyle name="_KT (2)_3_TG-TH_ÿÿÿÿÿ_kien giang 2" xfId="531"/>
    <cellStyle name="_KT (2)_4" xfId="532"/>
    <cellStyle name="_KT (2)_4 2" xfId="533"/>
    <cellStyle name="_KT (2)_4_05-12  KH trung han 2016-2020 - Liem Thinh edited" xfId="534"/>
    <cellStyle name="_KT (2)_4_ApGiaVatTu_cayxanh_latgach" xfId="535"/>
    <cellStyle name="_KT (2)_4_BANG TONG HOP TINH HINH THANH QUYET TOAN (MOI I)" xfId="536"/>
    <cellStyle name="_KT (2)_4_BAO CAO KLCT PT2000" xfId="537"/>
    <cellStyle name="_KT (2)_4_BAO CAO PT2000" xfId="538"/>
    <cellStyle name="_KT (2)_4_BAO CAO PT2000_Book1" xfId="539"/>
    <cellStyle name="_KT (2)_4_Bao cao XDCB 2001 - T11 KH dieu chinh 20-11-THAI" xfId="540"/>
    <cellStyle name="_KT (2)_4_BAO GIA NGAY 24-10-08 (co dam)" xfId="541"/>
    <cellStyle name="_KT (2)_4_BC  NAM 2007" xfId="542"/>
    <cellStyle name="_KT (2)_4_BC CV 6403 BKHĐT" xfId="543"/>
    <cellStyle name="_KT (2)_4_BC NQ11-CP - chinh sua lai" xfId="544"/>
    <cellStyle name="_KT (2)_4_BC NQ11-CP-Quynh sau bieu so3" xfId="545"/>
    <cellStyle name="_KT (2)_4_BC_NQ11-CP_-_Thao_sua_lai" xfId="546"/>
    <cellStyle name="_KT (2)_4_Bieu mau cong trinh khoi cong moi 3-4" xfId="547"/>
    <cellStyle name="_KT (2)_4_Bieu3ODA" xfId="548"/>
    <cellStyle name="_KT (2)_4_Bieu3ODA_1" xfId="549"/>
    <cellStyle name="_KT (2)_4_Bieu4HTMT" xfId="550"/>
    <cellStyle name="_KT (2)_4_bo sung von KCH nam 2010 va Du an tre kho khan" xfId="551"/>
    <cellStyle name="_KT (2)_4_Book1" xfId="552"/>
    <cellStyle name="_KT (2)_4_Book1 2" xfId="553"/>
    <cellStyle name="_KT (2)_4_Book1_1" xfId="554"/>
    <cellStyle name="_KT (2)_4_Book1_1 2" xfId="555"/>
    <cellStyle name="_KT (2)_4_Book1_1_BC CV 6403 BKHĐT" xfId="556"/>
    <cellStyle name="_KT (2)_4_Book1_1_Bieu mau cong trinh khoi cong moi 3-4" xfId="557"/>
    <cellStyle name="_KT (2)_4_Book1_1_Bieu3ODA" xfId="558"/>
    <cellStyle name="_KT (2)_4_Book1_1_Bieu4HTMT" xfId="559"/>
    <cellStyle name="_KT (2)_4_Book1_1_Book1" xfId="560"/>
    <cellStyle name="_KT (2)_4_Book1_1_Luy ke von ung nam 2011 -Thoa gui ngay 12-8-2012" xfId="561"/>
    <cellStyle name="_KT (2)_4_Book1_2" xfId="562"/>
    <cellStyle name="_KT (2)_4_Book1_2 2" xfId="563"/>
    <cellStyle name="_KT (2)_4_Book1_2_BC CV 6403 BKHĐT" xfId="564"/>
    <cellStyle name="_KT (2)_4_Book1_2_Bieu3ODA" xfId="565"/>
    <cellStyle name="_KT (2)_4_Book1_2_Luy ke von ung nam 2011 -Thoa gui ngay 12-8-2012" xfId="566"/>
    <cellStyle name="_KT (2)_4_Book1_3" xfId="567"/>
    <cellStyle name="_KT (2)_4_Book1_3 2" xfId="568"/>
    <cellStyle name="_KT (2)_4_Book1_4" xfId="569"/>
    <cellStyle name="_KT (2)_4_Book1_BC CV 6403 BKHĐT" xfId="570"/>
    <cellStyle name="_KT (2)_4_Book1_Bieu mau cong trinh khoi cong moi 3-4" xfId="571"/>
    <cellStyle name="_KT (2)_4_Book1_Bieu3ODA" xfId="572"/>
    <cellStyle name="_KT (2)_4_Book1_Bieu4HTMT" xfId="573"/>
    <cellStyle name="_KT (2)_4_Book1_bo sung von KCH nam 2010 va Du an tre kho khan" xfId="574"/>
    <cellStyle name="_KT (2)_4_Book1_Book1" xfId="575"/>
    <cellStyle name="_KT (2)_4_Book1_danh muc chuan bi dau tu 2011 ngay 07-6-2011" xfId="576"/>
    <cellStyle name="_KT (2)_4_Book1_Danh muc pbo nguon von XSKT, XDCB nam 2009 chuyen qua nam 2010" xfId="577"/>
    <cellStyle name="_KT (2)_4_Book1_dieu chinh KH 2011 ngay 26-5-2011111" xfId="578"/>
    <cellStyle name="_KT (2)_4_Book1_DS KCH PHAN BO VON NSDP NAM 2010" xfId="579"/>
    <cellStyle name="_KT (2)_4_Book1_giao KH 2011 ngay 10-12-2010" xfId="580"/>
    <cellStyle name="_KT (2)_4_Book1_Luy ke von ung nam 2011 -Thoa gui ngay 12-8-2012" xfId="581"/>
    <cellStyle name="_KT (2)_4_CAU Khanh Nam(Thi Cong)" xfId="582"/>
    <cellStyle name="_KT (2)_4_ChiHuong_ApGia" xfId="583"/>
    <cellStyle name="_KT (2)_4_CoCauPhi (version 1)" xfId="584"/>
    <cellStyle name="_KT (2)_4_Copy of 05-12  KH trung han 2016-2020 - Liem Thinh edited (1)" xfId="585"/>
    <cellStyle name="_KT (2)_4_danh muc chuan bi dau tu 2011 ngay 07-6-2011" xfId="586"/>
    <cellStyle name="_KT (2)_4_Danh muc pbo nguon von XSKT, XDCB nam 2009 chuyen qua nam 2010" xfId="587"/>
    <cellStyle name="_KT (2)_4_DAU NOI PL-CL TAI PHU LAMHC" xfId="588"/>
    <cellStyle name="_KT (2)_4_dieu chinh KH 2011 ngay 26-5-2011111" xfId="589"/>
    <cellStyle name="_KT (2)_4_DS KCH PHAN BO VON NSDP NAM 2010" xfId="590"/>
    <cellStyle name="_KT (2)_4_DTCDT MR.2N110.HOCMON.TDTOAN.CCUNG" xfId="591"/>
    <cellStyle name="_KT (2)_4_DU TRU VAT TU" xfId="592"/>
    <cellStyle name="_KT (2)_4_giao KH 2011 ngay 10-12-2010" xfId="593"/>
    <cellStyle name="_KT (2)_4_GTGT 2003" xfId="594"/>
    <cellStyle name="_KT (2)_4_KE KHAI THUE GTGT 2004" xfId="595"/>
    <cellStyle name="_KT (2)_4_KE KHAI THUE GTGT 2004_BCTC2004" xfId="596"/>
    <cellStyle name="_KT (2)_4_KH TPCP 2016-2020 (tong hop)" xfId="597"/>
    <cellStyle name="_KT (2)_4_KH TPCP vung TNB (03-1-2012)" xfId="598"/>
    <cellStyle name="_KT (2)_4_kien giang 2" xfId="599"/>
    <cellStyle name="_KT (2)_4_Lora-tungchau" xfId="600"/>
    <cellStyle name="_KT (2)_4_Luy ke von ung nam 2011 -Thoa gui ngay 12-8-2012" xfId="601"/>
    <cellStyle name="_KT (2)_4_NhanCong" xfId="602"/>
    <cellStyle name="_KT (2)_4_N-X-T-04" xfId="603"/>
    <cellStyle name="_KT (2)_4_PGIA-phieu tham tra Kho bac" xfId="604"/>
    <cellStyle name="_KT (2)_4_phu luc tong ket tinh hinh TH giai doan 03-10 (ngay 30)" xfId="605"/>
    <cellStyle name="_KT (2)_4_PT02-02" xfId="606"/>
    <cellStyle name="_KT (2)_4_PT02-02_Book1" xfId="607"/>
    <cellStyle name="_KT (2)_4_PT02-03" xfId="608"/>
    <cellStyle name="_KT (2)_4_PT02-03_Book1" xfId="609"/>
    <cellStyle name="_KT (2)_4_Qt-HT3PQ1(CauKho)" xfId="610"/>
    <cellStyle name="_KT (2)_4_Sheet1" xfId="611"/>
    <cellStyle name="_KT (2)_4_TG-TH" xfId="612"/>
    <cellStyle name="_KT (2)_4_TK152-04" xfId="613"/>
    <cellStyle name="_KT (2)_4_ÿÿÿÿÿ" xfId="614"/>
    <cellStyle name="_KT (2)_4_ÿÿÿÿÿ_Bieu mau cong trinh khoi cong moi 3-4" xfId="615"/>
    <cellStyle name="_KT (2)_4_ÿÿÿÿÿ_Bieu3ODA" xfId="616"/>
    <cellStyle name="_KT (2)_4_ÿÿÿÿÿ_Bieu4HTMT" xfId="617"/>
    <cellStyle name="_KT (2)_4_ÿÿÿÿÿ_KH TPCP vung TNB (03-1-2012)" xfId="618"/>
    <cellStyle name="_KT (2)_4_ÿÿÿÿÿ_kien giang 2" xfId="619"/>
    <cellStyle name="_KT (2)_5" xfId="620"/>
    <cellStyle name="_KT (2)_5 2" xfId="621"/>
    <cellStyle name="_KT (2)_5_05-12  KH trung han 2016-2020 - Liem Thinh edited" xfId="622"/>
    <cellStyle name="_KT (2)_5_ApGiaVatTu_cayxanh_latgach" xfId="623"/>
    <cellStyle name="_KT (2)_5_BANG TONG HOP TINH HINH THANH QUYET TOAN (MOI I)" xfId="624"/>
    <cellStyle name="_KT (2)_5_BAO CAO KLCT PT2000" xfId="625"/>
    <cellStyle name="_KT (2)_5_BAO CAO PT2000" xfId="626"/>
    <cellStyle name="_KT (2)_5_BAO CAO PT2000_Book1" xfId="627"/>
    <cellStyle name="_KT (2)_5_Bao cao XDCB 2001 - T11 KH dieu chinh 20-11-THAI" xfId="628"/>
    <cellStyle name="_KT (2)_5_BAO GIA NGAY 24-10-08 (co dam)" xfId="629"/>
    <cellStyle name="_KT (2)_5_BC  NAM 2007" xfId="630"/>
    <cellStyle name="_KT (2)_5_BC CV 6403 BKHĐT" xfId="631"/>
    <cellStyle name="_KT (2)_5_BC NQ11-CP - chinh sua lai" xfId="632"/>
    <cellStyle name="_KT (2)_5_BC NQ11-CP-Quynh sau bieu so3" xfId="633"/>
    <cellStyle name="_KT (2)_5_BC_NQ11-CP_-_Thao_sua_lai" xfId="634"/>
    <cellStyle name="_KT (2)_5_Bieu mau cong trinh khoi cong moi 3-4" xfId="635"/>
    <cellStyle name="_KT (2)_5_Bieu3ODA" xfId="636"/>
    <cellStyle name="_KT (2)_5_Bieu3ODA_1" xfId="637"/>
    <cellStyle name="_KT (2)_5_Bieu4HTMT" xfId="638"/>
    <cellStyle name="_KT (2)_5_bo sung von KCH nam 2010 va Du an tre kho khan" xfId="639"/>
    <cellStyle name="_KT (2)_5_Book1" xfId="640"/>
    <cellStyle name="_KT (2)_5_Book1 2" xfId="641"/>
    <cellStyle name="_KT (2)_5_Book1_1" xfId="642"/>
    <cellStyle name="_KT (2)_5_Book1_1 2" xfId="643"/>
    <cellStyle name="_KT (2)_5_Book1_1_BC CV 6403 BKHĐT" xfId="644"/>
    <cellStyle name="_KT (2)_5_Book1_1_Bieu mau cong trinh khoi cong moi 3-4" xfId="645"/>
    <cellStyle name="_KT (2)_5_Book1_1_Bieu3ODA" xfId="646"/>
    <cellStyle name="_KT (2)_5_Book1_1_Bieu4HTMT" xfId="647"/>
    <cellStyle name="_KT (2)_5_Book1_1_Book1" xfId="648"/>
    <cellStyle name="_KT (2)_5_Book1_1_Luy ke von ung nam 2011 -Thoa gui ngay 12-8-2012" xfId="649"/>
    <cellStyle name="_KT (2)_5_Book1_2" xfId="650"/>
    <cellStyle name="_KT (2)_5_Book1_2 2" xfId="651"/>
    <cellStyle name="_KT (2)_5_Book1_2_BC CV 6403 BKHĐT" xfId="652"/>
    <cellStyle name="_KT (2)_5_Book1_2_Bieu3ODA" xfId="653"/>
    <cellStyle name="_KT (2)_5_Book1_2_Luy ke von ung nam 2011 -Thoa gui ngay 12-8-2012" xfId="654"/>
    <cellStyle name="_KT (2)_5_Book1_3" xfId="655"/>
    <cellStyle name="_KT (2)_5_Book1_4" xfId="656"/>
    <cellStyle name="_KT (2)_5_Book1_BC CV 6403 BKHĐT" xfId="657"/>
    <cellStyle name="_KT (2)_5_Book1_BC-QT-WB-dthao" xfId="658"/>
    <cellStyle name="_KT (2)_5_Book1_Bieu mau cong trinh khoi cong moi 3-4" xfId="659"/>
    <cellStyle name="_KT (2)_5_Book1_Bieu3ODA" xfId="660"/>
    <cellStyle name="_KT (2)_5_Book1_Bieu4HTMT" xfId="661"/>
    <cellStyle name="_KT (2)_5_Book1_bo sung von KCH nam 2010 va Du an tre kho khan" xfId="662"/>
    <cellStyle name="_KT (2)_5_Book1_Book1" xfId="663"/>
    <cellStyle name="_KT (2)_5_Book1_danh muc chuan bi dau tu 2011 ngay 07-6-2011" xfId="664"/>
    <cellStyle name="_KT (2)_5_Book1_Danh muc pbo nguon von XSKT, XDCB nam 2009 chuyen qua nam 2010" xfId="665"/>
    <cellStyle name="_KT (2)_5_Book1_dieu chinh KH 2011 ngay 26-5-2011111" xfId="666"/>
    <cellStyle name="_KT (2)_5_Book1_DS KCH PHAN BO VON NSDP NAM 2010" xfId="667"/>
    <cellStyle name="_KT (2)_5_Book1_giao KH 2011 ngay 10-12-2010" xfId="668"/>
    <cellStyle name="_KT (2)_5_Book1_Luy ke von ung nam 2011 -Thoa gui ngay 12-8-2012" xfId="669"/>
    <cellStyle name="_KT (2)_5_CAU Khanh Nam(Thi Cong)" xfId="670"/>
    <cellStyle name="_KT (2)_5_ChiHuong_ApGia" xfId="671"/>
    <cellStyle name="_KT (2)_5_CoCauPhi (version 1)" xfId="672"/>
    <cellStyle name="_KT (2)_5_Copy of 05-12  KH trung han 2016-2020 - Liem Thinh edited (1)" xfId="673"/>
    <cellStyle name="_KT (2)_5_danh muc chuan bi dau tu 2011 ngay 07-6-2011" xfId="674"/>
    <cellStyle name="_KT (2)_5_Danh muc pbo nguon von XSKT, XDCB nam 2009 chuyen qua nam 2010" xfId="675"/>
    <cellStyle name="_KT (2)_5_DAU NOI PL-CL TAI PHU LAMHC" xfId="676"/>
    <cellStyle name="_KT (2)_5_dieu chinh KH 2011 ngay 26-5-2011111" xfId="677"/>
    <cellStyle name="_KT (2)_5_DS KCH PHAN BO VON NSDP NAM 2010" xfId="678"/>
    <cellStyle name="_KT (2)_5_DTCDT MR.2N110.HOCMON.TDTOAN.CCUNG" xfId="679"/>
    <cellStyle name="_KT (2)_5_DU TRU VAT TU" xfId="680"/>
    <cellStyle name="_KT (2)_5_giao KH 2011 ngay 10-12-2010" xfId="681"/>
    <cellStyle name="_KT (2)_5_GTGT 2003" xfId="682"/>
    <cellStyle name="_KT (2)_5_KE KHAI THUE GTGT 2004" xfId="683"/>
    <cellStyle name="_KT (2)_5_KE KHAI THUE GTGT 2004_BCTC2004" xfId="684"/>
    <cellStyle name="_KT (2)_5_KH TPCP 2016-2020 (tong hop)" xfId="685"/>
    <cellStyle name="_KT (2)_5_KH TPCP vung TNB (03-1-2012)" xfId="686"/>
    <cellStyle name="_KT (2)_5_kien giang 2" xfId="687"/>
    <cellStyle name="_KT (2)_5_Lora-tungchau" xfId="688"/>
    <cellStyle name="_KT (2)_5_Luy ke von ung nam 2011 -Thoa gui ngay 12-8-2012" xfId="689"/>
    <cellStyle name="_KT (2)_5_NhanCong" xfId="690"/>
    <cellStyle name="_KT (2)_5_N-X-T-04" xfId="691"/>
    <cellStyle name="_KT (2)_5_PGIA-phieu tham tra Kho bac" xfId="692"/>
    <cellStyle name="_KT (2)_5_phu luc tong ket tinh hinh TH giai doan 03-10 (ngay 30)" xfId="693"/>
    <cellStyle name="_KT (2)_5_PT02-02" xfId="694"/>
    <cellStyle name="_KT (2)_5_PT02-02_Book1" xfId="695"/>
    <cellStyle name="_KT (2)_5_PT02-03" xfId="696"/>
    <cellStyle name="_KT (2)_5_PT02-03_Book1" xfId="697"/>
    <cellStyle name="_KT (2)_5_Qt-HT3PQ1(CauKho)" xfId="698"/>
    <cellStyle name="_KT (2)_5_Sheet1" xfId="699"/>
    <cellStyle name="_KT (2)_5_TK152-04" xfId="700"/>
    <cellStyle name="_KT (2)_5_ÿÿÿÿÿ" xfId="701"/>
    <cellStyle name="_KT (2)_5_ÿÿÿÿÿ_Bieu mau cong trinh khoi cong moi 3-4" xfId="702"/>
    <cellStyle name="_KT (2)_5_ÿÿÿÿÿ_Bieu3ODA" xfId="703"/>
    <cellStyle name="_KT (2)_5_ÿÿÿÿÿ_Bieu4HTMT" xfId="704"/>
    <cellStyle name="_KT (2)_5_ÿÿÿÿÿ_KH TPCP vung TNB (03-1-2012)" xfId="705"/>
    <cellStyle name="_KT (2)_5_ÿÿÿÿÿ_kien giang 2" xfId="706"/>
    <cellStyle name="_KT (2)_BC  NAM 2007" xfId="707"/>
    <cellStyle name="_KT (2)_Bieu mau cong trinh khoi cong moi 3-4" xfId="708"/>
    <cellStyle name="_KT (2)_Bieu3ODA" xfId="709"/>
    <cellStyle name="_KT (2)_Bieu3ODA_1" xfId="710"/>
    <cellStyle name="_KT (2)_Bieu4HTMT" xfId="711"/>
    <cellStyle name="_KT (2)_bo sung von KCH nam 2010 va Du an tre kho khan" xfId="712"/>
    <cellStyle name="_KT (2)_Book1" xfId="713"/>
    <cellStyle name="_KT (2)_Book1 2" xfId="714"/>
    <cellStyle name="_KT (2)_Book1_1" xfId="715"/>
    <cellStyle name="_KT (2)_Book1_BC-QT-WB-dthao" xfId="716"/>
    <cellStyle name="_KT (2)_Book1_BC-QT-WB-dthao_05-12  KH trung han 2016-2020 - Liem Thinh edited" xfId="717"/>
    <cellStyle name="_KT (2)_Book1_BC-QT-WB-dthao_Copy of 05-12  KH trung han 2016-2020 - Liem Thinh edited (1)" xfId="718"/>
    <cellStyle name="_KT (2)_Book1_BC-QT-WB-dthao_KH TPCP 2016-2020 (tong hop)" xfId="719"/>
    <cellStyle name="_KT (2)_Book1_KH TPCP vung TNB (03-1-2012)" xfId="720"/>
    <cellStyle name="_KT (2)_Book1_kien giang 2" xfId="721"/>
    <cellStyle name="_KT (2)_Copy of 05-12  KH trung han 2016-2020 - Liem Thinh edited (1)" xfId="722"/>
    <cellStyle name="_KT (2)_danh muc chuan bi dau tu 2011 ngay 07-6-2011" xfId="723"/>
    <cellStyle name="_KT (2)_Danh muc pbo nguon von XSKT, XDCB nam 2009 chuyen qua nam 2010" xfId="724"/>
    <cellStyle name="_KT (2)_dieu chinh KH 2011 ngay 26-5-2011111" xfId="725"/>
    <cellStyle name="_KT (2)_DS KCH PHAN BO VON NSDP NAM 2010" xfId="726"/>
    <cellStyle name="_KT (2)_giao KH 2011 ngay 10-12-2010" xfId="727"/>
    <cellStyle name="_KT (2)_GTGT 2003" xfId="728"/>
    <cellStyle name="_KT (2)_KE KHAI THUE GTGT 2004" xfId="729"/>
    <cellStyle name="_KT (2)_KE KHAI THUE GTGT 2004_BCTC2004" xfId="730"/>
    <cellStyle name="_KT (2)_KH TPCP 2016-2020 (tong hop)" xfId="731"/>
    <cellStyle name="_KT (2)_KH TPCP vung TNB (03-1-2012)" xfId="732"/>
    <cellStyle name="_KT (2)_kien giang 2" xfId="733"/>
    <cellStyle name="_KT (2)_Lora-tungchau" xfId="734"/>
    <cellStyle name="_KT (2)_Lora-tungchau 2" xfId="735"/>
    <cellStyle name="_KT (2)_Lora-tungchau_05-12  KH trung han 2016-2020 - Liem Thinh edited" xfId="736"/>
    <cellStyle name="_KT (2)_Lora-tungchau_Copy of 05-12  KH trung han 2016-2020 - Liem Thinh edited (1)" xfId="737"/>
    <cellStyle name="_KT (2)_Lora-tungchau_KH TPCP 2016-2020 (tong hop)" xfId="738"/>
    <cellStyle name="_KT (2)_N-X-T-04" xfId="739"/>
    <cellStyle name="_KT (2)_PERSONAL" xfId="740"/>
    <cellStyle name="_KT (2)_PERSONAL_BC CV 6403 BKHĐT" xfId="741"/>
    <cellStyle name="_KT (2)_PERSONAL_Bieu mau cong trinh khoi cong moi 3-4" xfId="742"/>
    <cellStyle name="_KT (2)_PERSONAL_Bieu3ODA" xfId="743"/>
    <cellStyle name="_KT (2)_PERSONAL_Bieu4HTMT" xfId="744"/>
    <cellStyle name="_KT (2)_PERSONAL_Book1" xfId="745"/>
    <cellStyle name="_KT (2)_PERSONAL_Book1 2" xfId="746"/>
    <cellStyle name="_KT (2)_PERSONAL_HTQ.8 GD1" xfId="747"/>
    <cellStyle name="_KT (2)_PERSONAL_HTQ.8 GD1_05-12  KH trung han 2016-2020 - Liem Thinh edited" xfId="748"/>
    <cellStyle name="_KT (2)_PERSONAL_HTQ.8 GD1_Copy of 05-12  KH trung han 2016-2020 - Liem Thinh edited (1)" xfId="749"/>
    <cellStyle name="_KT (2)_PERSONAL_HTQ.8 GD1_KH TPCP 2016-2020 (tong hop)" xfId="750"/>
    <cellStyle name="_KT (2)_PERSONAL_Luy ke von ung nam 2011 -Thoa gui ngay 12-8-2012" xfId="751"/>
    <cellStyle name="_KT (2)_PERSONAL_Tong hop KHCB 2001" xfId="752"/>
    <cellStyle name="_KT (2)_Qt-HT3PQ1(CauKho)" xfId="753"/>
    <cellStyle name="_KT (2)_TG-TH" xfId="754"/>
    <cellStyle name="_KT (2)_TK152-04" xfId="755"/>
    <cellStyle name="_KT (2)_ÿÿÿÿÿ" xfId="756"/>
    <cellStyle name="_KT (2)_ÿÿÿÿÿ_KH TPCP vung TNB (03-1-2012)" xfId="757"/>
    <cellStyle name="_KT (2)_ÿÿÿÿÿ_kien giang 2" xfId="758"/>
    <cellStyle name="_KT_TG" xfId="759"/>
    <cellStyle name="_KT_TG_1" xfId="760"/>
    <cellStyle name="_KT_TG_1 2" xfId="761"/>
    <cellStyle name="_KT_TG_1_05-12  KH trung han 2016-2020 - Liem Thinh edited" xfId="762"/>
    <cellStyle name="_KT_TG_1_ApGiaVatTu_cayxanh_latgach" xfId="763"/>
    <cellStyle name="_KT_TG_1_BANG TONG HOP TINH HINH THANH QUYET TOAN (MOI I)" xfId="764"/>
    <cellStyle name="_KT_TG_1_BAO CAO KLCT PT2000" xfId="765"/>
    <cellStyle name="_KT_TG_1_BAO CAO PT2000" xfId="766"/>
    <cellStyle name="_KT_TG_1_BAO CAO PT2000_Book1" xfId="767"/>
    <cellStyle name="_KT_TG_1_Bao cao XDCB 2001 - T11 KH dieu chinh 20-11-THAI" xfId="768"/>
    <cellStyle name="_KT_TG_1_BAO GIA NGAY 24-10-08 (co dam)" xfId="769"/>
    <cellStyle name="_KT_TG_1_BC  NAM 2007" xfId="770"/>
    <cellStyle name="_KT_TG_1_BC CV 6403 BKHĐT" xfId="771"/>
    <cellStyle name="_KT_TG_1_BC NQ11-CP - chinh sua lai" xfId="772"/>
    <cellStyle name="_KT_TG_1_BC NQ11-CP-Quynh sau bieu so3" xfId="773"/>
    <cellStyle name="_KT_TG_1_BC_NQ11-CP_-_Thao_sua_lai" xfId="774"/>
    <cellStyle name="_KT_TG_1_Bieu mau cong trinh khoi cong moi 3-4" xfId="775"/>
    <cellStyle name="_KT_TG_1_Bieu3ODA" xfId="776"/>
    <cellStyle name="_KT_TG_1_Bieu3ODA_1" xfId="777"/>
    <cellStyle name="_KT_TG_1_Bieu4HTMT" xfId="778"/>
    <cellStyle name="_KT_TG_1_bo sung von KCH nam 2010 va Du an tre kho khan" xfId="779"/>
    <cellStyle name="_KT_TG_1_Book1" xfId="780"/>
    <cellStyle name="_KT_TG_1_Book1 2" xfId="781"/>
    <cellStyle name="_KT_TG_1_Book1_1" xfId="782"/>
    <cellStyle name="_KT_TG_1_Book1_1 2" xfId="783"/>
    <cellStyle name="_KT_TG_1_Book1_1_BC CV 6403 BKHĐT" xfId="784"/>
    <cellStyle name="_KT_TG_1_Book1_1_Bieu mau cong trinh khoi cong moi 3-4" xfId="785"/>
    <cellStyle name="_KT_TG_1_Book1_1_Bieu3ODA" xfId="786"/>
    <cellStyle name="_KT_TG_1_Book1_1_Bieu4HTMT" xfId="787"/>
    <cellStyle name="_KT_TG_1_Book1_1_Book1" xfId="788"/>
    <cellStyle name="_KT_TG_1_Book1_1_Luy ke von ung nam 2011 -Thoa gui ngay 12-8-2012" xfId="789"/>
    <cellStyle name="_KT_TG_1_Book1_2" xfId="790"/>
    <cellStyle name="_KT_TG_1_Book1_2 2" xfId="791"/>
    <cellStyle name="_KT_TG_1_Book1_2_BC CV 6403 BKHĐT" xfId="792"/>
    <cellStyle name="_KT_TG_1_Book1_2_Bieu3ODA" xfId="793"/>
    <cellStyle name="_KT_TG_1_Book1_2_Luy ke von ung nam 2011 -Thoa gui ngay 12-8-2012" xfId="794"/>
    <cellStyle name="_KT_TG_1_Book1_3" xfId="795"/>
    <cellStyle name="_KT_TG_1_Book1_4" xfId="796"/>
    <cellStyle name="_KT_TG_1_Book1_BC CV 6403 BKHĐT" xfId="797"/>
    <cellStyle name="_KT_TG_1_Book1_BC-QT-WB-dthao" xfId="798"/>
    <cellStyle name="_KT_TG_1_Book1_Bieu mau cong trinh khoi cong moi 3-4" xfId="799"/>
    <cellStyle name="_KT_TG_1_Book1_Bieu3ODA" xfId="800"/>
    <cellStyle name="_KT_TG_1_Book1_Bieu4HTMT" xfId="801"/>
    <cellStyle name="_KT_TG_1_Book1_bo sung von KCH nam 2010 va Du an tre kho khan" xfId="802"/>
    <cellStyle name="_KT_TG_1_Book1_Book1" xfId="803"/>
    <cellStyle name="_KT_TG_1_Book1_danh muc chuan bi dau tu 2011 ngay 07-6-2011" xfId="804"/>
    <cellStyle name="_KT_TG_1_Book1_Danh muc pbo nguon von XSKT, XDCB nam 2009 chuyen qua nam 2010" xfId="805"/>
    <cellStyle name="_KT_TG_1_Book1_dieu chinh KH 2011 ngay 26-5-2011111" xfId="806"/>
    <cellStyle name="_KT_TG_1_Book1_DS KCH PHAN BO VON NSDP NAM 2010" xfId="807"/>
    <cellStyle name="_KT_TG_1_Book1_giao KH 2011 ngay 10-12-2010" xfId="808"/>
    <cellStyle name="_KT_TG_1_Book1_Luy ke von ung nam 2011 -Thoa gui ngay 12-8-2012" xfId="809"/>
    <cellStyle name="_KT_TG_1_CAU Khanh Nam(Thi Cong)" xfId="810"/>
    <cellStyle name="_KT_TG_1_ChiHuong_ApGia" xfId="811"/>
    <cellStyle name="_KT_TG_1_CoCauPhi (version 1)" xfId="812"/>
    <cellStyle name="_KT_TG_1_Copy of 05-12  KH trung han 2016-2020 - Liem Thinh edited (1)" xfId="813"/>
    <cellStyle name="_KT_TG_1_danh muc chuan bi dau tu 2011 ngay 07-6-2011" xfId="814"/>
    <cellStyle name="_KT_TG_1_Danh muc pbo nguon von XSKT, XDCB nam 2009 chuyen qua nam 2010" xfId="815"/>
    <cellStyle name="_KT_TG_1_DAU NOI PL-CL TAI PHU LAMHC" xfId="816"/>
    <cellStyle name="_KT_TG_1_dieu chinh KH 2011 ngay 26-5-2011111" xfId="817"/>
    <cellStyle name="_KT_TG_1_DS KCH PHAN BO VON NSDP NAM 2010" xfId="818"/>
    <cellStyle name="_KT_TG_1_DTCDT MR.2N110.HOCMON.TDTOAN.CCUNG" xfId="819"/>
    <cellStyle name="_KT_TG_1_DU TRU VAT TU" xfId="820"/>
    <cellStyle name="_KT_TG_1_giao KH 2011 ngay 10-12-2010" xfId="821"/>
    <cellStyle name="_KT_TG_1_GTGT 2003" xfId="822"/>
    <cellStyle name="_KT_TG_1_KE KHAI THUE GTGT 2004" xfId="823"/>
    <cellStyle name="_KT_TG_1_KE KHAI THUE GTGT 2004_BCTC2004" xfId="824"/>
    <cellStyle name="_KT_TG_1_KH TPCP 2016-2020 (tong hop)" xfId="825"/>
    <cellStyle name="_KT_TG_1_KH TPCP vung TNB (03-1-2012)" xfId="826"/>
    <cellStyle name="_KT_TG_1_kien giang 2" xfId="827"/>
    <cellStyle name="_KT_TG_1_Lora-tungchau" xfId="828"/>
    <cellStyle name="_KT_TG_1_Luy ke von ung nam 2011 -Thoa gui ngay 12-8-2012" xfId="829"/>
    <cellStyle name="_KT_TG_1_NhanCong" xfId="830"/>
    <cellStyle name="_KT_TG_1_N-X-T-04" xfId="831"/>
    <cellStyle name="_KT_TG_1_PGIA-phieu tham tra Kho bac" xfId="832"/>
    <cellStyle name="_KT_TG_1_phu luc tong ket tinh hinh TH giai doan 03-10 (ngay 30)" xfId="833"/>
    <cellStyle name="_KT_TG_1_PT02-02" xfId="834"/>
    <cellStyle name="_KT_TG_1_PT02-02_Book1" xfId="835"/>
    <cellStyle name="_KT_TG_1_PT02-03" xfId="836"/>
    <cellStyle name="_KT_TG_1_PT02-03_Book1" xfId="837"/>
    <cellStyle name="_KT_TG_1_Qt-HT3PQ1(CauKho)" xfId="838"/>
    <cellStyle name="_KT_TG_1_Sheet1" xfId="839"/>
    <cellStyle name="_KT_TG_1_TK152-04" xfId="840"/>
    <cellStyle name="_KT_TG_1_ÿÿÿÿÿ" xfId="841"/>
    <cellStyle name="_KT_TG_1_ÿÿÿÿÿ_Bieu mau cong trinh khoi cong moi 3-4" xfId="842"/>
    <cellStyle name="_KT_TG_1_ÿÿÿÿÿ_Bieu3ODA" xfId="843"/>
    <cellStyle name="_KT_TG_1_ÿÿÿÿÿ_Bieu4HTMT" xfId="844"/>
    <cellStyle name="_KT_TG_1_ÿÿÿÿÿ_KH TPCP vung TNB (03-1-2012)" xfId="845"/>
    <cellStyle name="_KT_TG_1_ÿÿÿÿÿ_kien giang 2" xfId="846"/>
    <cellStyle name="_KT_TG_2" xfId="847"/>
    <cellStyle name="_KT_TG_2 2" xfId="848"/>
    <cellStyle name="_KT_TG_2_05-12  KH trung han 2016-2020 - Liem Thinh edited" xfId="849"/>
    <cellStyle name="_KT_TG_2_ApGiaVatTu_cayxanh_latgach" xfId="850"/>
    <cellStyle name="_KT_TG_2_BANG TONG HOP TINH HINH THANH QUYET TOAN (MOI I)" xfId="851"/>
    <cellStyle name="_KT_TG_2_BAO CAO KLCT PT2000" xfId="852"/>
    <cellStyle name="_KT_TG_2_BAO CAO PT2000" xfId="853"/>
    <cellStyle name="_KT_TG_2_BAO CAO PT2000_Book1" xfId="854"/>
    <cellStyle name="_KT_TG_2_Bao cao XDCB 2001 - T11 KH dieu chinh 20-11-THAI" xfId="855"/>
    <cellStyle name="_KT_TG_2_BAO GIA NGAY 24-10-08 (co dam)" xfId="856"/>
    <cellStyle name="_KT_TG_2_BC  NAM 2007" xfId="857"/>
    <cellStyle name="_KT_TG_2_BC CV 6403 BKHĐT" xfId="858"/>
    <cellStyle name="_KT_TG_2_BC NQ11-CP - chinh sua lai" xfId="859"/>
    <cellStyle name="_KT_TG_2_BC NQ11-CP-Quynh sau bieu so3" xfId="860"/>
    <cellStyle name="_KT_TG_2_BC_NQ11-CP_-_Thao_sua_lai" xfId="861"/>
    <cellStyle name="_KT_TG_2_Bieu mau cong trinh khoi cong moi 3-4" xfId="862"/>
    <cellStyle name="_KT_TG_2_Bieu3ODA" xfId="863"/>
    <cellStyle name="_KT_TG_2_Bieu3ODA_1" xfId="864"/>
    <cellStyle name="_KT_TG_2_Bieu4HTMT" xfId="865"/>
    <cellStyle name="_KT_TG_2_bo sung von KCH nam 2010 va Du an tre kho khan" xfId="866"/>
    <cellStyle name="_KT_TG_2_Book1" xfId="867"/>
    <cellStyle name="_KT_TG_2_Book1 2" xfId="868"/>
    <cellStyle name="_KT_TG_2_Book1_1" xfId="869"/>
    <cellStyle name="_KT_TG_2_Book1_1 2" xfId="870"/>
    <cellStyle name="_KT_TG_2_Book1_1_BC CV 6403 BKHĐT" xfId="871"/>
    <cellStyle name="_KT_TG_2_Book1_1_Bieu mau cong trinh khoi cong moi 3-4" xfId="872"/>
    <cellStyle name="_KT_TG_2_Book1_1_Bieu3ODA" xfId="873"/>
    <cellStyle name="_KT_TG_2_Book1_1_Bieu4HTMT" xfId="874"/>
    <cellStyle name="_KT_TG_2_Book1_1_Book1" xfId="875"/>
    <cellStyle name="_KT_TG_2_Book1_1_Luy ke von ung nam 2011 -Thoa gui ngay 12-8-2012" xfId="876"/>
    <cellStyle name="_KT_TG_2_Book1_2" xfId="877"/>
    <cellStyle name="_KT_TG_2_Book1_2 2" xfId="878"/>
    <cellStyle name="_KT_TG_2_Book1_2_BC CV 6403 BKHĐT" xfId="879"/>
    <cellStyle name="_KT_TG_2_Book1_2_Bieu3ODA" xfId="880"/>
    <cellStyle name="_KT_TG_2_Book1_2_Luy ke von ung nam 2011 -Thoa gui ngay 12-8-2012" xfId="881"/>
    <cellStyle name="_KT_TG_2_Book1_3" xfId="882"/>
    <cellStyle name="_KT_TG_2_Book1_3 2" xfId="883"/>
    <cellStyle name="_KT_TG_2_Book1_4" xfId="884"/>
    <cellStyle name="_KT_TG_2_Book1_BC CV 6403 BKHĐT" xfId="885"/>
    <cellStyle name="_KT_TG_2_Book1_Bieu mau cong trinh khoi cong moi 3-4" xfId="886"/>
    <cellStyle name="_KT_TG_2_Book1_Bieu3ODA" xfId="887"/>
    <cellStyle name="_KT_TG_2_Book1_Bieu4HTMT" xfId="888"/>
    <cellStyle name="_KT_TG_2_Book1_bo sung von KCH nam 2010 va Du an tre kho khan" xfId="889"/>
    <cellStyle name="_KT_TG_2_Book1_Book1" xfId="890"/>
    <cellStyle name="_KT_TG_2_Book1_danh muc chuan bi dau tu 2011 ngay 07-6-2011" xfId="891"/>
    <cellStyle name="_KT_TG_2_Book1_Danh muc pbo nguon von XSKT, XDCB nam 2009 chuyen qua nam 2010" xfId="892"/>
    <cellStyle name="_KT_TG_2_Book1_dieu chinh KH 2011 ngay 26-5-2011111" xfId="893"/>
    <cellStyle name="_KT_TG_2_Book1_DS KCH PHAN BO VON NSDP NAM 2010" xfId="894"/>
    <cellStyle name="_KT_TG_2_Book1_giao KH 2011 ngay 10-12-2010" xfId="895"/>
    <cellStyle name="_KT_TG_2_Book1_Luy ke von ung nam 2011 -Thoa gui ngay 12-8-2012" xfId="896"/>
    <cellStyle name="_KT_TG_2_CAU Khanh Nam(Thi Cong)" xfId="897"/>
    <cellStyle name="_KT_TG_2_ChiHuong_ApGia" xfId="898"/>
    <cellStyle name="_KT_TG_2_CoCauPhi (version 1)" xfId="899"/>
    <cellStyle name="_KT_TG_2_Copy of 05-12  KH trung han 2016-2020 - Liem Thinh edited (1)" xfId="900"/>
    <cellStyle name="_KT_TG_2_danh muc chuan bi dau tu 2011 ngay 07-6-2011" xfId="901"/>
    <cellStyle name="_KT_TG_2_Danh muc pbo nguon von XSKT, XDCB nam 2009 chuyen qua nam 2010" xfId="902"/>
    <cellStyle name="_KT_TG_2_DAU NOI PL-CL TAI PHU LAMHC" xfId="903"/>
    <cellStyle name="_KT_TG_2_dieu chinh KH 2011 ngay 26-5-2011111" xfId="904"/>
    <cellStyle name="_KT_TG_2_DS KCH PHAN BO VON NSDP NAM 2010" xfId="905"/>
    <cellStyle name="_KT_TG_2_DTCDT MR.2N110.HOCMON.TDTOAN.CCUNG" xfId="906"/>
    <cellStyle name="_KT_TG_2_DU TRU VAT TU" xfId="907"/>
    <cellStyle name="_KT_TG_2_giao KH 2011 ngay 10-12-2010" xfId="908"/>
    <cellStyle name="_KT_TG_2_GTGT 2003" xfId="909"/>
    <cellStyle name="_KT_TG_2_KE KHAI THUE GTGT 2004" xfId="910"/>
    <cellStyle name="_KT_TG_2_KE KHAI THUE GTGT 2004_BCTC2004" xfId="911"/>
    <cellStyle name="_KT_TG_2_KH TPCP 2016-2020 (tong hop)" xfId="912"/>
    <cellStyle name="_KT_TG_2_KH TPCP vung TNB (03-1-2012)" xfId="913"/>
    <cellStyle name="_KT_TG_2_kien giang 2" xfId="914"/>
    <cellStyle name="_KT_TG_2_Lora-tungchau" xfId="915"/>
    <cellStyle name="_KT_TG_2_Luy ke von ung nam 2011 -Thoa gui ngay 12-8-2012" xfId="916"/>
    <cellStyle name="_KT_TG_2_NhanCong" xfId="917"/>
    <cellStyle name="_KT_TG_2_N-X-T-04" xfId="918"/>
    <cellStyle name="_KT_TG_2_PGIA-phieu tham tra Kho bac" xfId="919"/>
    <cellStyle name="_KT_TG_2_phu luc tong ket tinh hinh TH giai doan 03-10 (ngay 30)" xfId="920"/>
    <cellStyle name="_KT_TG_2_PT02-02" xfId="921"/>
    <cellStyle name="_KT_TG_2_PT02-02_Book1" xfId="922"/>
    <cellStyle name="_KT_TG_2_PT02-03" xfId="923"/>
    <cellStyle name="_KT_TG_2_PT02-03_Book1" xfId="924"/>
    <cellStyle name="_KT_TG_2_Qt-HT3PQ1(CauKho)" xfId="925"/>
    <cellStyle name="_KT_TG_2_Sheet1" xfId="926"/>
    <cellStyle name="_KT_TG_2_TK152-04" xfId="927"/>
    <cellStyle name="_KT_TG_2_ÿÿÿÿÿ" xfId="928"/>
    <cellStyle name="_KT_TG_2_ÿÿÿÿÿ_Bieu mau cong trinh khoi cong moi 3-4" xfId="929"/>
    <cellStyle name="_KT_TG_2_ÿÿÿÿÿ_Bieu3ODA" xfId="930"/>
    <cellStyle name="_KT_TG_2_ÿÿÿÿÿ_Bieu4HTMT" xfId="931"/>
    <cellStyle name="_KT_TG_2_ÿÿÿÿÿ_KH TPCP vung TNB (03-1-2012)" xfId="932"/>
    <cellStyle name="_KT_TG_2_ÿÿÿÿÿ_kien giang 2" xfId="933"/>
    <cellStyle name="_KT_TG_3" xfId="934"/>
    <cellStyle name="_KT_TG_4" xfId="935"/>
    <cellStyle name="_KT_TG_4 2" xfId="936"/>
    <cellStyle name="_KT_TG_4_05-12  KH trung han 2016-2020 - Liem Thinh edited" xfId="937"/>
    <cellStyle name="_KT_TG_4_Copy of 05-12  KH trung han 2016-2020 - Liem Thinh edited (1)" xfId="938"/>
    <cellStyle name="_KT_TG_4_KH TPCP 2016-2020 (tong hop)" xfId="939"/>
    <cellStyle name="_KT_TG_4_Lora-tungchau" xfId="940"/>
    <cellStyle name="_KT_TG_4_Lora-tungchau 2" xfId="941"/>
    <cellStyle name="_KT_TG_4_Lora-tungchau_05-12  KH trung han 2016-2020 - Liem Thinh edited" xfId="942"/>
    <cellStyle name="_KT_TG_4_Lora-tungchau_Copy of 05-12  KH trung han 2016-2020 - Liem Thinh edited (1)" xfId="943"/>
    <cellStyle name="_KT_TG_4_Lora-tungchau_KH TPCP 2016-2020 (tong hop)" xfId="944"/>
    <cellStyle name="_KT_TG_4_Qt-HT3PQ1(CauKho)" xfId="945"/>
    <cellStyle name="_Lora-tungchau" xfId="946"/>
    <cellStyle name="_Lora-tungchau 2" xfId="947"/>
    <cellStyle name="_Lora-tungchau_05-12  KH trung han 2016-2020 - Liem Thinh edited" xfId="948"/>
    <cellStyle name="_Lora-tungchau_Copy of 05-12  KH trung han 2016-2020 - Liem Thinh edited (1)" xfId="949"/>
    <cellStyle name="_Lora-tungchau_KH TPCP 2016-2020 (tong hop)" xfId="950"/>
    <cellStyle name="_Luy ke von ung nam 2011 -Thoa gui ngay 12-8-2012" xfId="951"/>
    <cellStyle name="_mau so 3" xfId="952"/>
    <cellStyle name="_MauThanTKKT-goi7-DonGia2143(vl t7)" xfId="953"/>
    <cellStyle name="_MauThanTKKT-goi7-DonGia2143(vl t7)_!1 1 bao cao giao KH ve HTCMT vung TNB   12-12-2011" xfId="954"/>
    <cellStyle name="_MauThanTKKT-goi7-DonGia2143(vl t7)_Bieu4HTMT" xfId="955"/>
    <cellStyle name="_MauThanTKKT-goi7-DonGia2143(vl t7)_Bieu4HTMT_!1 1 bao cao giao KH ve HTCMT vung TNB   12-12-2011" xfId="956"/>
    <cellStyle name="_MauThanTKKT-goi7-DonGia2143(vl t7)_Bieu4HTMT_KH TPCP vung TNB (03-1-2012)" xfId="957"/>
    <cellStyle name="_MauThanTKKT-goi7-DonGia2143(vl t7)_KH TPCP vung TNB (03-1-2012)" xfId="958"/>
    <cellStyle name="_Nhu cau von ung truoc 2011 Tha h Hoa + Nge An gui TW" xfId="959"/>
    <cellStyle name="_Nhu cau von ung truoc 2011 Tha h Hoa + Nge An gui TW_!1 1 bao cao giao KH ve HTCMT vung TNB   12-12-2011" xfId="960"/>
    <cellStyle name="_Nhu cau von ung truoc 2011 Tha h Hoa + Nge An gui TW_Bieu4HTMT" xfId="961"/>
    <cellStyle name="_Nhu cau von ung truoc 2011 Tha h Hoa + Nge An gui TW_Bieu4HTMT_!1 1 bao cao giao KH ve HTCMT vung TNB   12-12-2011" xfId="962"/>
    <cellStyle name="_Nhu cau von ung truoc 2011 Tha h Hoa + Nge An gui TW_Bieu4HTMT_KH TPCP vung TNB (03-1-2012)" xfId="963"/>
    <cellStyle name="_Nhu cau von ung truoc 2011 Tha h Hoa + Nge An gui TW_KH TPCP vung TNB (03-1-2012)" xfId="964"/>
    <cellStyle name="_N-X-T-04" xfId="965"/>
    <cellStyle name="_PERSONAL" xfId="966"/>
    <cellStyle name="_PERSONAL_BC CV 6403 BKHĐT" xfId="967"/>
    <cellStyle name="_PERSONAL_Bieu mau cong trinh khoi cong moi 3-4" xfId="968"/>
    <cellStyle name="_PERSONAL_Bieu3ODA" xfId="969"/>
    <cellStyle name="_PERSONAL_Bieu4HTMT" xfId="970"/>
    <cellStyle name="_PERSONAL_Book1" xfId="971"/>
    <cellStyle name="_PERSONAL_Book1 2" xfId="972"/>
    <cellStyle name="_PERSONAL_HTQ.8 GD1" xfId="973"/>
    <cellStyle name="_PERSONAL_HTQ.8 GD1_05-12  KH trung han 2016-2020 - Liem Thinh edited" xfId="974"/>
    <cellStyle name="_PERSONAL_HTQ.8 GD1_Copy of 05-12  KH trung han 2016-2020 - Liem Thinh edited (1)" xfId="975"/>
    <cellStyle name="_PERSONAL_HTQ.8 GD1_KH TPCP 2016-2020 (tong hop)" xfId="976"/>
    <cellStyle name="_PERSONAL_Luy ke von ung nam 2011 -Thoa gui ngay 12-8-2012" xfId="977"/>
    <cellStyle name="_PERSONAL_Tong hop KHCB 2001" xfId="978"/>
    <cellStyle name="_Phan bo KH 2009 TPCP" xfId="979"/>
    <cellStyle name="_phong bo mon22" xfId="980"/>
    <cellStyle name="_phong bo mon22_!1 1 bao cao giao KH ve HTCMT vung TNB   12-12-2011" xfId="981"/>
    <cellStyle name="_phong bo mon22_KH TPCP vung TNB (03-1-2012)" xfId="982"/>
    <cellStyle name="_Phu luc 2 (Bieu 2) TH KH 2010" xfId="983"/>
    <cellStyle name="_phu luc tong ket tinh hinh TH giai doan 03-10 (ngay 30)" xfId="984"/>
    <cellStyle name="_Phuluckinhphi_DC_lan 4_YL" xfId="985"/>
    <cellStyle name="_Q TOAN  SCTX QL.62 QUI I ( oanh)" xfId="986"/>
    <cellStyle name="_Q TOAN  SCTX QL.62 QUI II ( oanh)" xfId="987"/>
    <cellStyle name="_QT SCTXQL62_QT1 (Cty QL)" xfId="988"/>
    <cellStyle name="_Qt-HT3PQ1(CauKho)" xfId="989"/>
    <cellStyle name="_Sheet1" xfId="990"/>
    <cellStyle name="_Sheet2" xfId="991"/>
    <cellStyle name="_TG-TH" xfId="992"/>
    <cellStyle name="_TG-TH_1" xfId="993"/>
    <cellStyle name="_TG-TH_1 2" xfId="994"/>
    <cellStyle name="_TG-TH_1_05-12  KH trung han 2016-2020 - Liem Thinh edited" xfId="995"/>
    <cellStyle name="_TG-TH_1_ApGiaVatTu_cayxanh_latgach" xfId="996"/>
    <cellStyle name="_TG-TH_1_BANG TONG HOP TINH HINH THANH QUYET TOAN (MOI I)" xfId="997"/>
    <cellStyle name="_TG-TH_1_BAO CAO KLCT PT2000" xfId="998"/>
    <cellStyle name="_TG-TH_1_BAO CAO PT2000" xfId="999"/>
    <cellStyle name="_TG-TH_1_BAO CAO PT2000_Book1" xfId="1000"/>
    <cellStyle name="_TG-TH_1_Bao cao XDCB 2001 - T11 KH dieu chinh 20-11-THAI" xfId="1001"/>
    <cellStyle name="_TG-TH_1_BAO GIA NGAY 24-10-08 (co dam)" xfId="1002"/>
    <cellStyle name="_TG-TH_1_BC  NAM 2007" xfId="1003"/>
    <cellStyle name="_TG-TH_1_BC CV 6403 BKHĐT" xfId="1004"/>
    <cellStyle name="_TG-TH_1_BC NQ11-CP - chinh sua lai" xfId="1005"/>
    <cellStyle name="_TG-TH_1_BC NQ11-CP-Quynh sau bieu so3" xfId="1006"/>
    <cellStyle name="_TG-TH_1_BC_NQ11-CP_-_Thao_sua_lai" xfId="1007"/>
    <cellStyle name="_TG-TH_1_Bieu mau cong trinh khoi cong moi 3-4" xfId="1008"/>
    <cellStyle name="_TG-TH_1_Bieu3ODA" xfId="1009"/>
    <cellStyle name="_TG-TH_1_Bieu3ODA_1" xfId="1010"/>
    <cellStyle name="_TG-TH_1_Bieu4HTMT" xfId="1011"/>
    <cellStyle name="_TG-TH_1_bo sung von KCH nam 2010 va Du an tre kho khan" xfId="1012"/>
    <cellStyle name="_TG-TH_1_Book1" xfId="1013"/>
    <cellStyle name="_TG-TH_1_Book1 2" xfId="1014"/>
    <cellStyle name="_TG-TH_1_Book1_1" xfId="1015"/>
    <cellStyle name="_TG-TH_1_Book1_1 2" xfId="1016"/>
    <cellStyle name="_TG-TH_1_Book1_1_BC CV 6403 BKHĐT" xfId="1017"/>
    <cellStyle name="_TG-TH_1_Book1_1_Bieu mau cong trinh khoi cong moi 3-4" xfId="1018"/>
    <cellStyle name="_TG-TH_1_Book1_1_Bieu3ODA" xfId="1019"/>
    <cellStyle name="_TG-TH_1_Book1_1_Bieu4HTMT" xfId="1020"/>
    <cellStyle name="_TG-TH_1_Book1_1_Book1" xfId="1021"/>
    <cellStyle name="_TG-TH_1_Book1_1_Luy ke von ung nam 2011 -Thoa gui ngay 12-8-2012" xfId="1022"/>
    <cellStyle name="_TG-TH_1_Book1_2" xfId="1023"/>
    <cellStyle name="_TG-TH_1_Book1_2 2" xfId="1024"/>
    <cellStyle name="_TG-TH_1_Book1_2_BC CV 6403 BKHĐT" xfId="1025"/>
    <cellStyle name="_TG-TH_1_Book1_2_Bieu3ODA" xfId="1026"/>
    <cellStyle name="_TG-TH_1_Book1_2_Luy ke von ung nam 2011 -Thoa gui ngay 12-8-2012" xfId="1027"/>
    <cellStyle name="_TG-TH_1_Book1_3" xfId="1028"/>
    <cellStyle name="_TG-TH_1_Book1_4" xfId="1029"/>
    <cellStyle name="_TG-TH_1_Book1_BC CV 6403 BKHĐT" xfId="1030"/>
    <cellStyle name="_TG-TH_1_Book1_BC-QT-WB-dthao" xfId="1031"/>
    <cellStyle name="_TG-TH_1_Book1_Bieu mau cong trinh khoi cong moi 3-4" xfId="1032"/>
    <cellStyle name="_TG-TH_1_Book1_Bieu3ODA" xfId="1033"/>
    <cellStyle name="_TG-TH_1_Book1_Bieu4HTMT" xfId="1034"/>
    <cellStyle name="_TG-TH_1_Book1_bo sung von KCH nam 2010 va Du an tre kho khan" xfId="1035"/>
    <cellStyle name="_TG-TH_1_Book1_Book1" xfId="1036"/>
    <cellStyle name="_TG-TH_1_Book1_danh muc chuan bi dau tu 2011 ngay 07-6-2011" xfId="1037"/>
    <cellStyle name="_TG-TH_1_Book1_Danh muc pbo nguon von XSKT, XDCB nam 2009 chuyen qua nam 2010" xfId="1038"/>
    <cellStyle name="_TG-TH_1_Book1_dieu chinh KH 2011 ngay 26-5-2011111" xfId="1039"/>
    <cellStyle name="_TG-TH_1_Book1_DS KCH PHAN BO VON NSDP NAM 2010" xfId="1040"/>
    <cellStyle name="_TG-TH_1_Book1_giao KH 2011 ngay 10-12-2010" xfId="1041"/>
    <cellStyle name="_TG-TH_1_Book1_Luy ke von ung nam 2011 -Thoa gui ngay 12-8-2012" xfId="1042"/>
    <cellStyle name="_TG-TH_1_CAU Khanh Nam(Thi Cong)" xfId="1043"/>
    <cellStyle name="_TG-TH_1_ChiHuong_ApGia" xfId="1044"/>
    <cellStyle name="_TG-TH_1_CoCauPhi (version 1)" xfId="1045"/>
    <cellStyle name="_TG-TH_1_Copy of 05-12  KH trung han 2016-2020 - Liem Thinh edited (1)" xfId="1046"/>
    <cellStyle name="_TG-TH_1_danh muc chuan bi dau tu 2011 ngay 07-6-2011" xfId="1047"/>
    <cellStyle name="_TG-TH_1_Danh muc pbo nguon von XSKT, XDCB nam 2009 chuyen qua nam 2010" xfId="1048"/>
    <cellStyle name="_TG-TH_1_DAU NOI PL-CL TAI PHU LAMHC" xfId="1049"/>
    <cellStyle name="_TG-TH_1_dieu chinh KH 2011 ngay 26-5-2011111" xfId="1050"/>
    <cellStyle name="_TG-TH_1_DS KCH PHAN BO VON NSDP NAM 2010" xfId="1051"/>
    <cellStyle name="_TG-TH_1_DTCDT MR.2N110.HOCMON.TDTOAN.CCUNG" xfId="1052"/>
    <cellStyle name="_TG-TH_1_DU TRU VAT TU" xfId="1053"/>
    <cellStyle name="_TG-TH_1_giao KH 2011 ngay 10-12-2010" xfId="1054"/>
    <cellStyle name="_TG-TH_1_GTGT 2003" xfId="1055"/>
    <cellStyle name="_TG-TH_1_KE KHAI THUE GTGT 2004" xfId="1056"/>
    <cellStyle name="_TG-TH_1_KE KHAI THUE GTGT 2004_BCTC2004" xfId="1057"/>
    <cellStyle name="_TG-TH_1_KH TPCP 2016-2020 (tong hop)" xfId="1058"/>
    <cellStyle name="_TG-TH_1_KH TPCP vung TNB (03-1-2012)" xfId="1059"/>
    <cellStyle name="_TG-TH_1_kien giang 2" xfId="1060"/>
    <cellStyle name="_TG-TH_1_Lora-tungchau" xfId="1061"/>
    <cellStyle name="_TG-TH_1_Luy ke von ung nam 2011 -Thoa gui ngay 12-8-2012" xfId="1062"/>
    <cellStyle name="_TG-TH_1_NhanCong" xfId="1063"/>
    <cellStyle name="_TG-TH_1_N-X-T-04" xfId="1064"/>
    <cellStyle name="_TG-TH_1_PGIA-phieu tham tra Kho bac" xfId="1065"/>
    <cellStyle name="_TG-TH_1_phu luc tong ket tinh hinh TH giai doan 03-10 (ngay 30)" xfId="1066"/>
    <cellStyle name="_TG-TH_1_PT02-02" xfId="1067"/>
    <cellStyle name="_TG-TH_1_PT02-02_Book1" xfId="1068"/>
    <cellStyle name="_TG-TH_1_PT02-03" xfId="1069"/>
    <cellStyle name="_TG-TH_1_PT02-03_Book1" xfId="1070"/>
    <cellStyle name="_TG-TH_1_Qt-HT3PQ1(CauKho)" xfId="1071"/>
    <cellStyle name="_TG-TH_1_Sheet1" xfId="1072"/>
    <cellStyle name="_TG-TH_1_TK152-04" xfId="1073"/>
    <cellStyle name="_TG-TH_1_ÿÿÿÿÿ" xfId="1074"/>
    <cellStyle name="_TG-TH_1_ÿÿÿÿÿ_Bieu mau cong trinh khoi cong moi 3-4" xfId="1075"/>
    <cellStyle name="_TG-TH_1_ÿÿÿÿÿ_Bieu3ODA" xfId="1076"/>
    <cellStyle name="_TG-TH_1_ÿÿÿÿÿ_Bieu4HTMT" xfId="1077"/>
    <cellStyle name="_TG-TH_1_ÿÿÿÿÿ_KH TPCP vung TNB (03-1-2012)" xfId="1078"/>
    <cellStyle name="_TG-TH_1_ÿÿÿÿÿ_kien giang 2" xfId="1079"/>
    <cellStyle name="_TG-TH_2" xfId="1080"/>
    <cellStyle name="_TG-TH_2 2" xfId="1081"/>
    <cellStyle name="_TG-TH_2_05-12  KH trung han 2016-2020 - Liem Thinh edited" xfId="1082"/>
    <cellStyle name="_TG-TH_2_ApGiaVatTu_cayxanh_latgach" xfId="1083"/>
    <cellStyle name="_TG-TH_2_BANG TONG HOP TINH HINH THANH QUYET TOAN (MOI I)" xfId="1084"/>
    <cellStyle name="_TG-TH_2_BAO CAO KLCT PT2000" xfId="1085"/>
    <cellStyle name="_TG-TH_2_BAO CAO PT2000" xfId="1086"/>
    <cellStyle name="_TG-TH_2_BAO CAO PT2000_Book1" xfId="1087"/>
    <cellStyle name="_TG-TH_2_Bao cao XDCB 2001 - T11 KH dieu chinh 20-11-THAI" xfId="1088"/>
    <cellStyle name="_TG-TH_2_BAO GIA NGAY 24-10-08 (co dam)" xfId="1089"/>
    <cellStyle name="_TG-TH_2_BC  NAM 2007" xfId="1090"/>
    <cellStyle name="_TG-TH_2_BC CV 6403 BKHĐT" xfId="1091"/>
    <cellStyle name="_TG-TH_2_BC NQ11-CP - chinh sua lai" xfId="1092"/>
    <cellStyle name="_TG-TH_2_BC NQ11-CP-Quynh sau bieu so3" xfId="1093"/>
    <cellStyle name="_TG-TH_2_BC_NQ11-CP_-_Thao_sua_lai" xfId="1094"/>
    <cellStyle name="_TG-TH_2_Bieu mau cong trinh khoi cong moi 3-4" xfId="1095"/>
    <cellStyle name="_TG-TH_2_Bieu3ODA" xfId="1096"/>
    <cellStyle name="_TG-TH_2_Bieu3ODA_1" xfId="1097"/>
    <cellStyle name="_TG-TH_2_Bieu4HTMT" xfId="1098"/>
    <cellStyle name="_TG-TH_2_bo sung von KCH nam 2010 va Du an tre kho khan" xfId="1099"/>
    <cellStyle name="_TG-TH_2_Book1" xfId="1100"/>
    <cellStyle name="_TG-TH_2_Book1 2" xfId="1101"/>
    <cellStyle name="_TG-TH_2_Book1_1" xfId="1102"/>
    <cellStyle name="_TG-TH_2_Book1_1 2" xfId="1103"/>
    <cellStyle name="_TG-TH_2_Book1_1_BC CV 6403 BKHĐT" xfId="1104"/>
    <cellStyle name="_TG-TH_2_Book1_1_Bieu mau cong trinh khoi cong moi 3-4" xfId="1105"/>
    <cellStyle name="_TG-TH_2_Book1_1_Bieu3ODA" xfId="1106"/>
    <cellStyle name="_TG-TH_2_Book1_1_Bieu4HTMT" xfId="1107"/>
    <cellStyle name="_TG-TH_2_Book1_1_Book1" xfId="1108"/>
    <cellStyle name="_TG-TH_2_Book1_1_Luy ke von ung nam 2011 -Thoa gui ngay 12-8-2012" xfId="1109"/>
    <cellStyle name="_TG-TH_2_Book1_2" xfId="1110"/>
    <cellStyle name="_TG-TH_2_Book1_2 2" xfId="1111"/>
    <cellStyle name="_TG-TH_2_Book1_2_BC CV 6403 BKHĐT" xfId="1112"/>
    <cellStyle name="_TG-TH_2_Book1_2_Bieu3ODA" xfId="1113"/>
    <cellStyle name="_TG-TH_2_Book1_2_Luy ke von ung nam 2011 -Thoa gui ngay 12-8-2012" xfId="1114"/>
    <cellStyle name="_TG-TH_2_Book1_3" xfId="1115"/>
    <cellStyle name="_TG-TH_2_Book1_3 2" xfId="1116"/>
    <cellStyle name="_TG-TH_2_Book1_4" xfId="1117"/>
    <cellStyle name="_TG-TH_2_Book1_BC CV 6403 BKHĐT" xfId="1118"/>
    <cellStyle name="_TG-TH_2_Book1_Bieu mau cong trinh khoi cong moi 3-4" xfId="1119"/>
    <cellStyle name="_TG-TH_2_Book1_Bieu3ODA" xfId="1120"/>
    <cellStyle name="_TG-TH_2_Book1_Bieu4HTMT" xfId="1121"/>
    <cellStyle name="_TG-TH_2_Book1_bo sung von KCH nam 2010 va Du an tre kho khan" xfId="1122"/>
    <cellStyle name="_TG-TH_2_Book1_Book1" xfId="1123"/>
    <cellStyle name="_TG-TH_2_Book1_danh muc chuan bi dau tu 2011 ngay 07-6-2011" xfId="1124"/>
    <cellStyle name="_TG-TH_2_Book1_Danh muc pbo nguon von XSKT, XDCB nam 2009 chuyen qua nam 2010" xfId="1125"/>
    <cellStyle name="_TG-TH_2_Book1_dieu chinh KH 2011 ngay 26-5-2011111" xfId="1126"/>
    <cellStyle name="_TG-TH_2_Book1_DS KCH PHAN BO VON NSDP NAM 2010" xfId="1127"/>
    <cellStyle name="_TG-TH_2_Book1_giao KH 2011 ngay 10-12-2010" xfId="1128"/>
    <cellStyle name="_TG-TH_2_Book1_Luy ke von ung nam 2011 -Thoa gui ngay 12-8-2012" xfId="1129"/>
    <cellStyle name="_TG-TH_2_CAU Khanh Nam(Thi Cong)" xfId="1130"/>
    <cellStyle name="_TG-TH_2_ChiHuong_ApGia" xfId="1131"/>
    <cellStyle name="_TG-TH_2_CoCauPhi (version 1)" xfId="1132"/>
    <cellStyle name="_TG-TH_2_Copy of 05-12  KH trung han 2016-2020 - Liem Thinh edited (1)" xfId="1133"/>
    <cellStyle name="_TG-TH_2_danh muc chuan bi dau tu 2011 ngay 07-6-2011" xfId="1134"/>
    <cellStyle name="_TG-TH_2_Danh muc pbo nguon von XSKT, XDCB nam 2009 chuyen qua nam 2010" xfId="1135"/>
    <cellStyle name="_TG-TH_2_DAU NOI PL-CL TAI PHU LAMHC" xfId="1136"/>
    <cellStyle name="_TG-TH_2_dieu chinh KH 2011 ngay 26-5-2011111" xfId="1137"/>
    <cellStyle name="_TG-TH_2_DS KCH PHAN BO VON NSDP NAM 2010" xfId="1138"/>
    <cellStyle name="_TG-TH_2_DTCDT MR.2N110.HOCMON.TDTOAN.CCUNG" xfId="1139"/>
    <cellStyle name="_TG-TH_2_DU TRU VAT TU" xfId="1140"/>
    <cellStyle name="_TG-TH_2_giao KH 2011 ngay 10-12-2010" xfId="1141"/>
    <cellStyle name="_TG-TH_2_GTGT 2003" xfId="1142"/>
    <cellStyle name="_TG-TH_2_KE KHAI THUE GTGT 2004" xfId="1143"/>
    <cellStyle name="_TG-TH_2_KE KHAI THUE GTGT 2004_BCTC2004" xfId="1144"/>
    <cellStyle name="_TG-TH_2_KH TPCP 2016-2020 (tong hop)" xfId="1145"/>
    <cellStyle name="_TG-TH_2_KH TPCP vung TNB (03-1-2012)" xfId="1146"/>
    <cellStyle name="_TG-TH_2_kien giang 2" xfId="1147"/>
    <cellStyle name="_TG-TH_2_Lora-tungchau" xfId="1148"/>
    <cellStyle name="_TG-TH_2_Luy ke von ung nam 2011 -Thoa gui ngay 12-8-2012" xfId="1149"/>
    <cellStyle name="_TG-TH_2_NhanCong" xfId="1150"/>
    <cellStyle name="_TG-TH_2_N-X-T-04" xfId="1151"/>
    <cellStyle name="_TG-TH_2_PGIA-phieu tham tra Kho bac" xfId="1152"/>
    <cellStyle name="_TG-TH_2_phu luc tong ket tinh hinh TH giai doan 03-10 (ngay 30)" xfId="1153"/>
    <cellStyle name="_TG-TH_2_PT02-02" xfId="1154"/>
    <cellStyle name="_TG-TH_2_PT02-02_Book1" xfId="1155"/>
    <cellStyle name="_TG-TH_2_PT02-03" xfId="1156"/>
    <cellStyle name="_TG-TH_2_PT02-03_Book1" xfId="1157"/>
    <cellStyle name="_TG-TH_2_Qt-HT3PQ1(CauKho)" xfId="1158"/>
    <cellStyle name="_TG-TH_2_Sheet1" xfId="1159"/>
    <cellStyle name="_TG-TH_2_TK152-04" xfId="1160"/>
    <cellStyle name="_TG-TH_2_ÿÿÿÿÿ" xfId="1161"/>
    <cellStyle name="_TG-TH_2_ÿÿÿÿÿ_Bieu mau cong trinh khoi cong moi 3-4" xfId="1162"/>
    <cellStyle name="_TG-TH_2_ÿÿÿÿÿ_Bieu3ODA" xfId="1163"/>
    <cellStyle name="_TG-TH_2_ÿÿÿÿÿ_Bieu4HTMT" xfId="1164"/>
    <cellStyle name="_TG-TH_2_ÿÿÿÿÿ_KH TPCP vung TNB (03-1-2012)" xfId="1165"/>
    <cellStyle name="_TG-TH_2_ÿÿÿÿÿ_kien giang 2" xfId="1166"/>
    <cellStyle name="_TG-TH_3" xfId="1167"/>
    <cellStyle name="_TG-TH_3 2" xfId="1168"/>
    <cellStyle name="_TG-TH_3_05-12  KH trung han 2016-2020 - Liem Thinh edited" xfId="1169"/>
    <cellStyle name="_TG-TH_3_Copy of 05-12  KH trung han 2016-2020 - Liem Thinh edited (1)" xfId="1170"/>
    <cellStyle name="_TG-TH_3_KH TPCP 2016-2020 (tong hop)" xfId="1171"/>
    <cellStyle name="_TG-TH_3_Lora-tungchau" xfId="1172"/>
    <cellStyle name="_TG-TH_3_Lora-tungchau 2" xfId="1173"/>
    <cellStyle name="_TG-TH_3_Lora-tungchau_05-12  KH trung han 2016-2020 - Liem Thinh edited" xfId="1174"/>
    <cellStyle name="_TG-TH_3_Lora-tungchau_Copy of 05-12  KH trung han 2016-2020 - Liem Thinh edited (1)" xfId="1175"/>
    <cellStyle name="_TG-TH_3_Lora-tungchau_KH TPCP 2016-2020 (tong hop)" xfId="1176"/>
    <cellStyle name="_TG-TH_3_Qt-HT3PQ1(CauKho)" xfId="1177"/>
    <cellStyle name="_TG-TH_4" xfId="1178"/>
    <cellStyle name="_TH KH 2010" xfId="1179"/>
    <cellStyle name="_TK152-04" xfId="1180"/>
    <cellStyle name="_Tong dutoan PP LAHAI" xfId="1181"/>
    <cellStyle name="_TPCP GT-24-5-Mien Nui" xfId="1182"/>
    <cellStyle name="_TPCP GT-24-5-Mien Nui_!1 1 bao cao giao KH ve HTCMT vung TNB   12-12-2011" xfId="1183"/>
    <cellStyle name="_TPCP GT-24-5-Mien Nui_Bieu4HTMT" xfId="1184"/>
    <cellStyle name="_TPCP GT-24-5-Mien Nui_Bieu4HTMT_!1 1 bao cao giao KH ve HTCMT vung TNB   12-12-2011" xfId="1185"/>
    <cellStyle name="_TPCP GT-24-5-Mien Nui_Bieu4HTMT_KH TPCP vung TNB (03-1-2012)" xfId="1186"/>
    <cellStyle name="_TPCP GT-24-5-Mien Nui_KH TPCP vung TNB (03-1-2012)" xfId="1187"/>
    <cellStyle name="_TT209BTC3" xfId="1188"/>
    <cellStyle name="_ung truoc 2011 NSTW Thanh Hoa + Nge An gui Thu 12-5" xfId="1189"/>
    <cellStyle name="_ung truoc 2011 NSTW Thanh Hoa + Nge An gui Thu 12-5_!1 1 bao cao giao KH ve HTCMT vung TNB   12-12-2011" xfId="1190"/>
    <cellStyle name="_ung truoc 2011 NSTW Thanh Hoa + Nge An gui Thu 12-5_Bieu4HTMT" xfId="1191"/>
    <cellStyle name="_ung truoc 2011 NSTW Thanh Hoa + Nge An gui Thu 12-5_Bieu4HTMT_!1 1 bao cao giao KH ve HTCMT vung TNB   12-12-2011" xfId="1192"/>
    <cellStyle name="_ung truoc 2011 NSTW Thanh Hoa + Nge An gui Thu 12-5_Bieu4HTMT_KH TPCP vung TNB (03-1-2012)" xfId="1193"/>
    <cellStyle name="_ung truoc 2011 NSTW Thanh Hoa + Nge An gui Thu 12-5_KH TPCP vung TNB (03-1-2012)" xfId="1194"/>
    <cellStyle name="_ung truoc cua long an (6-5-2010)" xfId="1195"/>
    <cellStyle name="_Ung von nam 2011 vung TNB - Doan Cong tac (12-5-2010)" xfId="1196"/>
    <cellStyle name="_Ung von nam 2011 vung TNB - Doan Cong tac (12-5-2010)_!1 1 bao cao giao KH ve HTCMT vung TNB   12-12-2011" xfId="1197"/>
    <cellStyle name="_Ung von nam 2011 vung TNB - Doan Cong tac (12-5-2010)_Bieu4HTMT" xfId="1198"/>
    <cellStyle name="_Ung von nam 2011 vung TNB - Doan Cong tac (12-5-2010)_Bieu4HTMT_!1 1 bao cao giao KH ve HTCMT vung TNB   12-12-2011" xfId="1199"/>
    <cellStyle name="_Ung von nam 2011 vung TNB - Doan Cong tac (12-5-2010)_Bieu4HTMT_KH TPCP vung TNB (03-1-2012)" xfId="1200"/>
    <cellStyle name="_Ung von nam 2011 vung TNB - Doan Cong tac (12-5-2010)_Chuẩn bị đầu tư 2011 (sep Hung)_KH 2012 (T3-2013)" xfId="1201"/>
    <cellStyle name="_Ung von nam 2011 vung TNB - Doan Cong tac (12-5-2010)_Cong trinh co y kien LD_Dang_NN_2011-Tay nguyen-9-10" xfId="1202"/>
    <cellStyle name="_Ung von nam 2011 vung TNB - Doan Cong tac (12-5-2010)_Cong trinh co y kien LD_Dang_NN_2011-Tay nguyen-9-10_!1 1 bao cao giao KH ve HTCMT vung TNB   12-12-2011" xfId="1203"/>
    <cellStyle name="_Ung von nam 2011 vung TNB - Doan Cong tac (12-5-2010)_Cong trinh co y kien LD_Dang_NN_2011-Tay nguyen-9-10_Bieu4HTMT" xfId="1204"/>
    <cellStyle name="_Ung von nam 2011 vung TNB - Doan Cong tac (12-5-2010)_Cong trinh co y kien LD_Dang_NN_2011-Tay nguyen-9-10_Bieu4HTMT_!1 1 bao cao giao KH ve HTCMT vung TNB   12-12-2011" xfId="1205"/>
    <cellStyle name="_Ung von nam 2011 vung TNB - Doan Cong tac (12-5-2010)_Cong trinh co y kien LD_Dang_NN_2011-Tay nguyen-9-10_Bieu4HTMT_KH TPCP vung TNB (03-1-2012)" xfId="1206"/>
    <cellStyle name="_Ung von nam 2011 vung TNB - Doan Cong tac (12-5-2010)_Cong trinh co y kien LD_Dang_NN_2011-Tay nguyen-9-10_KH TPCP vung TNB (03-1-2012)" xfId="1207"/>
    <cellStyle name="_Ung von nam 2011 vung TNB - Doan Cong tac (12-5-2010)_KH TPCP vung TNB (03-1-2012)" xfId="1208"/>
    <cellStyle name="_Ung von nam 2011 vung TNB - Doan Cong tac (12-5-2010)_TN - Ho tro khac 2011" xfId="1209"/>
    <cellStyle name="_Ung von nam 2011 vung TNB - Doan Cong tac (12-5-2010)_TN - Ho tro khac 2011_!1 1 bao cao giao KH ve HTCMT vung TNB   12-12-2011" xfId="1210"/>
    <cellStyle name="_Ung von nam 2011 vung TNB - Doan Cong tac (12-5-2010)_TN - Ho tro khac 2011_Bieu4HTMT" xfId="1211"/>
    <cellStyle name="_Ung von nam 2011 vung TNB - Doan Cong tac (12-5-2010)_TN - Ho tro khac 2011_Bieu4HTMT_!1 1 bao cao giao KH ve HTCMT vung TNB   12-12-2011" xfId="1212"/>
    <cellStyle name="_Ung von nam 2011 vung TNB - Doan Cong tac (12-5-2010)_TN - Ho tro khac 2011_Bieu4HTMT_KH TPCP vung TNB (03-1-2012)" xfId="1213"/>
    <cellStyle name="_Ung von nam 2011 vung TNB - Doan Cong tac (12-5-2010)_TN - Ho tro khac 2011_KH TPCP vung TNB (03-1-2012)" xfId="1214"/>
    <cellStyle name="_Von dau tu 2006-2020 (TL chien luoc)" xfId="1215"/>
    <cellStyle name="_Von dau tu 2006-2020 (TL chien luoc)_15_10_2013 BC nhu cau von doi ung ODA (2014-2016) ngay 15102013 Sua" xfId="1216"/>
    <cellStyle name="_Von dau tu 2006-2020 (TL chien luoc)_BC nhu cau von doi ung ODA nganh NN (BKH)" xfId="1217"/>
    <cellStyle name="_Von dau tu 2006-2020 (TL chien luoc)_BC nhu cau von doi ung ODA nganh NN (BKH)_05-12  KH trung han 2016-2020 - Liem Thinh edited" xfId="1218"/>
    <cellStyle name="_Von dau tu 2006-2020 (TL chien luoc)_BC nhu cau von doi ung ODA nganh NN (BKH)_Copy of 05-12  KH trung han 2016-2020 - Liem Thinh edited (1)" xfId="1219"/>
    <cellStyle name="_Von dau tu 2006-2020 (TL chien luoc)_BC Tai co cau (bieu TH)" xfId="1220"/>
    <cellStyle name="_Von dau tu 2006-2020 (TL chien luoc)_BC Tai co cau (bieu TH)_05-12  KH trung han 2016-2020 - Liem Thinh edited" xfId="1221"/>
    <cellStyle name="_Von dau tu 2006-2020 (TL chien luoc)_BC Tai co cau (bieu TH)_Copy of 05-12  KH trung han 2016-2020 - Liem Thinh edited (1)" xfId="1222"/>
    <cellStyle name="_Von dau tu 2006-2020 (TL chien luoc)_DK 2014-2015 final" xfId="1223"/>
    <cellStyle name="_Von dau tu 2006-2020 (TL chien luoc)_DK 2014-2015 final_05-12  KH trung han 2016-2020 - Liem Thinh edited" xfId="1224"/>
    <cellStyle name="_Von dau tu 2006-2020 (TL chien luoc)_DK 2014-2015 final_Copy of 05-12  KH trung han 2016-2020 - Liem Thinh edited (1)" xfId="1225"/>
    <cellStyle name="_Von dau tu 2006-2020 (TL chien luoc)_DK 2014-2015 new" xfId="1226"/>
    <cellStyle name="_Von dau tu 2006-2020 (TL chien luoc)_DK 2014-2015 new_05-12  KH trung han 2016-2020 - Liem Thinh edited" xfId="1227"/>
    <cellStyle name="_Von dau tu 2006-2020 (TL chien luoc)_DK 2014-2015 new_Copy of 05-12  KH trung han 2016-2020 - Liem Thinh edited (1)" xfId="1228"/>
    <cellStyle name="_Von dau tu 2006-2020 (TL chien luoc)_DK KH CBDT 2014 11-11-2013" xfId="1229"/>
    <cellStyle name="_Von dau tu 2006-2020 (TL chien luoc)_DK KH CBDT 2014 11-11-2013(1)" xfId="1230"/>
    <cellStyle name="_Von dau tu 2006-2020 (TL chien luoc)_DK KH CBDT 2014 11-11-2013(1)_05-12  KH trung han 2016-2020 - Liem Thinh edited" xfId="1231"/>
    <cellStyle name="_Von dau tu 2006-2020 (TL chien luoc)_DK KH CBDT 2014 11-11-2013(1)_Copy of 05-12  KH trung han 2016-2020 - Liem Thinh edited (1)" xfId="1232"/>
    <cellStyle name="_Von dau tu 2006-2020 (TL chien luoc)_DK KH CBDT 2014 11-11-2013_05-12  KH trung han 2016-2020 - Liem Thinh edited" xfId="1233"/>
    <cellStyle name="_Von dau tu 2006-2020 (TL chien luoc)_DK KH CBDT 2014 11-11-2013_Copy of 05-12  KH trung han 2016-2020 - Liem Thinh edited (1)" xfId="1234"/>
    <cellStyle name="_Von dau tu 2006-2020 (TL chien luoc)_KH 2011-2015" xfId="1235"/>
    <cellStyle name="_Von dau tu 2006-2020 (TL chien luoc)_tai co cau dau tu (tong hop)1" xfId="1236"/>
    <cellStyle name="_x005f_x0001_" xfId="1237"/>
    <cellStyle name="_x005f_x0001__!1 1 bao cao giao KH ve HTCMT vung TNB   12-12-2011" xfId="1238"/>
    <cellStyle name="_x005f_x0001__kien giang 2" xfId="1239"/>
    <cellStyle name="_x005f_x000d__x005f_x000a_JournalTemplate=C:\COMFO\CTALK\JOURSTD.TPL_x005f_x000d__x005f_x000a_LbStateAddress=3 3 0 251 1 89 2 311_x005f_x000d__x005f_x000a_LbStateJou" xfId="1240"/>
    <cellStyle name="_x005f_x005f_x005f_x0001_" xfId="1241"/>
    <cellStyle name="_x005f_x005f_x005f_x0001__!1 1 bao cao giao KH ve HTCMT vung TNB   12-12-2011" xfId="1242"/>
    <cellStyle name="_x005f_x005f_x005f_x0001__kien giang 2" xfId="1243"/>
    <cellStyle name="_x005f_x005f_x005f_x000d__x005f_x005f_x005f_x000a_JournalTemplate=C:\COMFO\CTALK\JOURSTD.TPL_x005f_x005f_x005f_x000d__x005f_x005f_x005f_x000a_LbStateAddress=3 3 0 251 1 89 2 311_x005f_x005f_x005f_x000d__x005f_x005f_x005f_x000a_LbStateJou" xfId="1244"/>
    <cellStyle name="_XDCB thang 12.2010" xfId="1245"/>
    <cellStyle name="_ÿÿÿÿÿ" xfId="1246"/>
    <cellStyle name="_ÿÿÿÿÿ_Bieu mau cong trinh khoi cong moi 3-4" xfId="1247"/>
    <cellStyle name="_ÿÿÿÿÿ_Bieu mau cong trinh khoi cong moi 3-4_!1 1 bao cao giao KH ve HTCMT vung TNB   12-12-2011" xfId="1248"/>
    <cellStyle name="_ÿÿÿÿÿ_Bieu mau cong trinh khoi cong moi 3-4_KH TPCP vung TNB (03-1-2012)" xfId="1249"/>
    <cellStyle name="_ÿÿÿÿÿ_Bieu3ODA" xfId="1250"/>
    <cellStyle name="_ÿÿÿÿÿ_Bieu3ODA_!1 1 bao cao giao KH ve HTCMT vung TNB   12-12-2011" xfId="1251"/>
    <cellStyle name="_ÿÿÿÿÿ_Bieu3ODA_KH TPCP vung TNB (03-1-2012)" xfId="1252"/>
    <cellStyle name="_ÿÿÿÿÿ_Bieu4HTMT" xfId="1253"/>
    <cellStyle name="_ÿÿÿÿÿ_Bieu4HTMT_!1 1 bao cao giao KH ve HTCMT vung TNB   12-12-2011" xfId="1254"/>
    <cellStyle name="_ÿÿÿÿÿ_Bieu4HTMT_KH TPCP vung TNB (03-1-2012)" xfId="1255"/>
    <cellStyle name="_ÿÿÿÿÿ_Kh ql62 (2010) 11-09" xfId="1256"/>
    <cellStyle name="_ÿÿÿÿÿ_KH TPCP vung TNB (03-1-2012)" xfId="1257"/>
    <cellStyle name="_ÿÿÿÿÿ_Khung 2012" xfId="1258"/>
    <cellStyle name="_ÿÿÿÿÿ_kien giang 2" xfId="1259"/>
    <cellStyle name="~1" xfId="1260"/>
    <cellStyle name="~1 2" xfId="1261"/>
    <cellStyle name="’Ê‰Ý [0.00]_laroux" xfId="1262"/>
    <cellStyle name="’Ê‰Ý_laroux" xfId="1263"/>
    <cellStyle name="¤@¯ë_CHI PHI QUAN LY 1-00" xfId="1264"/>
    <cellStyle name="•W?_Format" xfId="1265"/>
    <cellStyle name="•W€_’·Šú‰p•¶" xfId="1266"/>
    <cellStyle name="•W_’·Šú‰p•¶" xfId="1267"/>
    <cellStyle name="W_MARINE" xfId="1268"/>
    <cellStyle name="0" xfId="1269"/>
    <cellStyle name="0 2" xfId="1270"/>
    <cellStyle name="0,0_x000a__x000a_NA_x000a__x000a_" xfId="1271"/>
    <cellStyle name="0,0_x000d__x000a_NA_x000d__x000a_" xfId="1272"/>
    <cellStyle name="0,0_x000d__x000a_NA_x000d__x000a_ 2" xfId="1273"/>
    <cellStyle name="0,0_x000d__x000a_NA_x000d__x000a_ 3" xfId="1274"/>
    <cellStyle name="0,0_x000d__x000a_NA_x000d__x000a_ 4" xfId="1275"/>
    <cellStyle name="0,0_x000d__x000a_NA_x000d__x000a__Phu luc so 2 - NSTW " xfId="1276"/>
    <cellStyle name="0,0_x005f_x000d__x005f_x000a_NA_x005f_x000d__x005f_x000a_" xfId="1277"/>
    <cellStyle name="0.0" xfId="1278"/>
    <cellStyle name="0.0 2" xfId="1279"/>
    <cellStyle name="0.00" xfId="1280"/>
    <cellStyle name="0.00 2" xfId="1281"/>
    <cellStyle name="1" xfId="1282"/>
    <cellStyle name="1 2" xfId="1283"/>
    <cellStyle name="1_!1 1 bao cao giao KH ve HTCMT vung TNB   12-12-2011" xfId="1284"/>
    <cellStyle name="1_BAO GIA NGAY 24-10-08 (co dam)" xfId="1285"/>
    <cellStyle name="1_Bieu4HTMT" xfId="1286"/>
    <cellStyle name="1_Book1" xfId="1287"/>
    <cellStyle name="1_Book1_1" xfId="1288"/>
    <cellStyle name="1_Book1_1_!1 1 bao cao giao KH ve HTCMT vung TNB   12-12-2011" xfId="1289"/>
    <cellStyle name="1_Book1_1_Bieu4HTMT" xfId="1290"/>
    <cellStyle name="1_Book1_1_Bieu4HTMT_!1 1 bao cao giao KH ve HTCMT vung TNB   12-12-2011" xfId="1291"/>
    <cellStyle name="1_Book1_1_Bieu4HTMT_KH TPCP vung TNB (03-1-2012)" xfId="1292"/>
    <cellStyle name="1_Book1_1_KH TPCP vung TNB (03-1-2012)" xfId="1293"/>
    <cellStyle name="1_Cau thuy dien Ban La (Cu Anh)" xfId="1294"/>
    <cellStyle name="1_Cau thuy dien Ban La (Cu Anh)_!1 1 bao cao giao KH ve HTCMT vung TNB   12-12-2011" xfId="1295"/>
    <cellStyle name="1_Cau thuy dien Ban La (Cu Anh)_Bieu4HTMT" xfId="1296"/>
    <cellStyle name="1_Cau thuy dien Ban La (Cu Anh)_Bieu4HTMT_!1 1 bao cao giao KH ve HTCMT vung TNB   12-12-2011" xfId="1297"/>
    <cellStyle name="1_Cau thuy dien Ban La (Cu Anh)_Bieu4HTMT_KH TPCP vung TNB (03-1-2012)" xfId="1298"/>
    <cellStyle name="1_Cau thuy dien Ban La (Cu Anh)_KH TPCP vung TNB (03-1-2012)" xfId="1299"/>
    <cellStyle name="1_Cong trinh co y kien LD_Dang_NN_2011-Tay nguyen-9-10" xfId="1300"/>
    <cellStyle name="1_Du toan 558 (Km17+508.12 - Km 22)" xfId="1301"/>
    <cellStyle name="1_Du toan 558 (Km17+508.12 - Km 22)_!1 1 bao cao giao KH ve HTCMT vung TNB   12-12-2011" xfId="1302"/>
    <cellStyle name="1_Du toan 558 (Km17+508.12 - Km 22)_Bieu4HTMT" xfId="1303"/>
    <cellStyle name="1_Du toan 558 (Km17+508.12 - Km 22)_Bieu4HTMT_!1 1 bao cao giao KH ve HTCMT vung TNB   12-12-2011" xfId="1304"/>
    <cellStyle name="1_Du toan 558 (Km17+508.12 - Km 22)_Bieu4HTMT_KH TPCP vung TNB (03-1-2012)" xfId="1305"/>
    <cellStyle name="1_Du toan 558 (Km17+508.12 - Km 22)_KH TPCP vung TNB (03-1-2012)" xfId="1306"/>
    <cellStyle name="1_Gia_VLQL48_duyet " xfId="1307"/>
    <cellStyle name="1_Gia_VLQL48_duyet _!1 1 bao cao giao KH ve HTCMT vung TNB   12-12-2011" xfId="1308"/>
    <cellStyle name="1_Gia_VLQL48_duyet _Bieu4HTMT" xfId="1309"/>
    <cellStyle name="1_Gia_VLQL48_duyet _Bieu4HTMT_!1 1 bao cao giao KH ve HTCMT vung TNB   12-12-2011" xfId="1310"/>
    <cellStyle name="1_Gia_VLQL48_duyet _Bieu4HTMT_KH TPCP vung TNB (03-1-2012)" xfId="1311"/>
    <cellStyle name="1_Gia_VLQL48_duyet _KH TPCP vung TNB (03-1-2012)" xfId="1312"/>
    <cellStyle name="1_Kh ql62 (2010) 11-09" xfId="1313"/>
    <cellStyle name="1_KH TPCP vung TNB (03-1-2012)" xfId="1314"/>
    <cellStyle name="1_Khung 2012" xfId="1315"/>
    <cellStyle name="1_KlQdinhduyet" xfId="1316"/>
    <cellStyle name="1_KlQdinhduyet_!1 1 bao cao giao KH ve HTCMT vung TNB   12-12-2011" xfId="1317"/>
    <cellStyle name="1_KlQdinhduyet_Bieu4HTMT" xfId="1318"/>
    <cellStyle name="1_KlQdinhduyet_Bieu4HTMT_!1 1 bao cao giao KH ve HTCMT vung TNB   12-12-2011" xfId="1319"/>
    <cellStyle name="1_KlQdinhduyet_Bieu4HTMT_KH TPCP vung TNB (03-1-2012)" xfId="1320"/>
    <cellStyle name="1_KlQdinhduyet_KH TPCP vung TNB (03-1-2012)" xfId="1321"/>
    <cellStyle name="1_TN - Ho tro khac 2011" xfId="1322"/>
    <cellStyle name="1_TRUNG PMU 5" xfId="1323"/>
    <cellStyle name="1_ÿÿÿÿÿ" xfId="1324"/>
    <cellStyle name="1_ÿÿÿÿÿ_Bieu tong hop nhu cau ung 2011 da chon loc -Mien nui" xfId="1325"/>
    <cellStyle name="1_ÿÿÿÿÿ_Bieu tong hop nhu cau ung 2011 da chon loc -Mien nui 2" xfId="1326"/>
    <cellStyle name="1_ÿÿÿÿÿ_Kh ql62 (2010) 11-09" xfId="1327"/>
    <cellStyle name="1_ÿÿÿÿÿ_Khung 2012" xfId="1328"/>
    <cellStyle name="15" xfId="1329"/>
    <cellStyle name="18" xfId="1330"/>
    <cellStyle name="¹éºÐÀ²_      " xfId="1331"/>
    <cellStyle name="2" xfId="1332"/>
    <cellStyle name="2_Book1" xfId="1333"/>
    <cellStyle name="2_Book1_1" xfId="1334"/>
    <cellStyle name="2_Book1_1_!1 1 bao cao giao KH ve HTCMT vung TNB   12-12-2011" xfId="1335"/>
    <cellStyle name="2_Book1_1_Bieu4HTMT" xfId="1336"/>
    <cellStyle name="2_Book1_1_Bieu4HTMT_!1 1 bao cao giao KH ve HTCMT vung TNB   12-12-2011" xfId="1337"/>
    <cellStyle name="2_Book1_1_Bieu4HTMT_KH TPCP vung TNB (03-1-2012)" xfId="1338"/>
    <cellStyle name="2_Book1_1_KH TPCP vung TNB (03-1-2012)" xfId="1339"/>
    <cellStyle name="2_Cau thuy dien Ban La (Cu Anh)" xfId="1340"/>
    <cellStyle name="2_Cau thuy dien Ban La (Cu Anh)_!1 1 bao cao giao KH ve HTCMT vung TNB   12-12-2011" xfId="1341"/>
    <cellStyle name="2_Cau thuy dien Ban La (Cu Anh)_Bieu4HTMT" xfId="1342"/>
    <cellStyle name="2_Cau thuy dien Ban La (Cu Anh)_Bieu4HTMT_!1 1 bao cao giao KH ve HTCMT vung TNB   12-12-2011" xfId="1343"/>
    <cellStyle name="2_Cau thuy dien Ban La (Cu Anh)_Bieu4HTMT_KH TPCP vung TNB (03-1-2012)" xfId="1344"/>
    <cellStyle name="2_Cau thuy dien Ban La (Cu Anh)_KH TPCP vung TNB (03-1-2012)" xfId="1345"/>
    <cellStyle name="2_Du toan 558 (Km17+508.12 - Km 22)" xfId="1346"/>
    <cellStyle name="2_Du toan 558 (Km17+508.12 - Km 22)_!1 1 bao cao giao KH ve HTCMT vung TNB   12-12-2011" xfId="1347"/>
    <cellStyle name="2_Du toan 558 (Km17+508.12 - Km 22)_Bieu4HTMT" xfId="1348"/>
    <cellStyle name="2_Du toan 558 (Km17+508.12 - Km 22)_Bieu4HTMT_!1 1 bao cao giao KH ve HTCMT vung TNB   12-12-2011" xfId="1349"/>
    <cellStyle name="2_Du toan 558 (Km17+508.12 - Km 22)_Bieu4HTMT_KH TPCP vung TNB (03-1-2012)" xfId="1350"/>
    <cellStyle name="2_Du toan 558 (Km17+508.12 - Km 22)_KH TPCP vung TNB (03-1-2012)" xfId="1351"/>
    <cellStyle name="2_Gia_VLQL48_duyet " xfId="1352"/>
    <cellStyle name="2_Gia_VLQL48_duyet _!1 1 bao cao giao KH ve HTCMT vung TNB   12-12-2011" xfId="1353"/>
    <cellStyle name="2_Gia_VLQL48_duyet _Bieu4HTMT" xfId="1354"/>
    <cellStyle name="2_Gia_VLQL48_duyet _Bieu4HTMT_!1 1 bao cao giao KH ve HTCMT vung TNB   12-12-2011" xfId="1355"/>
    <cellStyle name="2_Gia_VLQL48_duyet _Bieu4HTMT_KH TPCP vung TNB (03-1-2012)" xfId="1356"/>
    <cellStyle name="2_Gia_VLQL48_duyet _KH TPCP vung TNB (03-1-2012)" xfId="1357"/>
    <cellStyle name="2_KlQdinhduyet" xfId="1358"/>
    <cellStyle name="2_KlQdinhduyet_!1 1 bao cao giao KH ve HTCMT vung TNB   12-12-2011" xfId="1359"/>
    <cellStyle name="2_KlQdinhduyet_Bieu4HTMT" xfId="1360"/>
    <cellStyle name="2_KlQdinhduyet_Bieu4HTMT_!1 1 bao cao giao KH ve HTCMT vung TNB   12-12-2011" xfId="1361"/>
    <cellStyle name="2_KlQdinhduyet_Bieu4HTMT_KH TPCP vung TNB (03-1-2012)" xfId="1362"/>
    <cellStyle name="2_KlQdinhduyet_KH TPCP vung TNB (03-1-2012)" xfId="1363"/>
    <cellStyle name="2_TRUNG PMU 5" xfId="1364"/>
    <cellStyle name="2_ÿÿÿÿÿ" xfId="1365"/>
    <cellStyle name="2_ÿÿÿÿÿ_Bieu tong hop nhu cau ung 2011 da chon loc -Mien nui" xfId="1366"/>
    <cellStyle name="2_ÿÿÿÿÿ_Bieu tong hop nhu cau ung 2011 da chon loc -Mien nui 2" xfId="1367"/>
    <cellStyle name="20" xfId="1368"/>
    <cellStyle name="20% - Accent1 2" xfId="1369"/>
    <cellStyle name="20% - Accent2 2" xfId="1370"/>
    <cellStyle name="20% - Accent3 2" xfId="1371"/>
    <cellStyle name="20% - Accent4 2" xfId="1372"/>
    <cellStyle name="20% - Accent5 2" xfId="1373"/>
    <cellStyle name="20% - Accent6 2" xfId="1374"/>
    <cellStyle name="-2001" xfId="1375"/>
    <cellStyle name="3" xfId="1376"/>
    <cellStyle name="3_Book1" xfId="1377"/>
    <cellStyle name="3_Book1_1" xfId="1378"/>
    <cellStyle name="3_Book1_1_!1 1 bao cao giao KH ve HTCMT vung TNB   12-12-2011" xfId="1379"/>
    <cellStyle name="3_Book1_1_Bieu4HTMT" xfId="1380"/>
    <cellStyle name="3_Book1_1_Bieu4HTMT_!1 1 bao cao giao KH ve HTCMT vung TNB   12-12-2011" xfId="1381"/>
    <cellStyle name="3_Book1_1_Bieu4HTMT_KH TPCP vung TNB (03-1-2012)" xfId="1382"/>
    <cellStyle name="3_Book1_1_KH TPCP vung TNB (03-1-2012)" xfId="1383"/>
    <cellStyle name="3_Cau thuy dien Ban La (Cu Anh)" xfId="1384"/>
    <cellStyle name="3_Cau thuy dien Ban La (Cu Anh)_!1 1 bao cao giao KH ve HTCMT vung TNB   12-12-2011" xfId="1385"/>
    <cellStyle name="3_Cau thuy dien Ban La (Cu Anh)_Bieu4HTMT" xfId="1386"/>
    <cellStyle name="3_Cau thuy dien Ban La (Cu Anh)_Bieu4HTMT_!1 1 bao cao giao KH ve HTCMT vung TNB   12-12-2011" xfId="1387"/>
    <cellStyle name="3_Cau thuy dien Ban La (Cu Anh)_Bieu4HTMT_KH TPCP vung TNB (03-1-2012)" xfId="1388"/>
    <cellStyle name="3_Cau thuy dien Ban La (Cu Anh)_KH TPCP vung TNB (03-1-2012)" xfId="1389"/>
    <cellStyle name="3_Du toan 558 (Km17+508.12 - Km 22)" xfId="1390"/>
    <cellStyle name="3_Du toan 558 (Km17+508.12 - Km 22)_!1 1 bao cao giao KH ve HTCMT vung TNB   12-12-2011" xfId="1391"/>
    <cellStyle name="3_Du toan 558 (Km17+508.12 - Km 22)_Bieu4HTMT" xfId="1392"/>
    <cellStyle name="3_Du toan 558 (Km17+508.12 - Km 22)_Bieu4HTMT_!1 1 bao cao giao KH ve HTCMT vung TNB   12-12-2011" xfId="1393"/>
    <cellStyle name="3_Du toan 558 (Km17+508.12 - Km 22)_Bieu4HTMT_KH TPCP vung TNB (03-1-2012)" xfId="1394"/>
    <cellStyle name="3_Du toan 558 (Km17+508.12 - Km 22)_KH TPCP vung TNB (03-1-2012)" xfId="1395"/>
    <cellStyle name="3_Gia_VLQL48_duyet " xfId="1396"/>
    <cellStyle name="3_Gia_VLQL48_duyet _!1 1 bao cao giao KH ve HTCMT vung TNB   12-12-2011" xfId="1397"/>
    <cellStyle name="3_Gia_VLQL48_duyet _Bieu4HTMT" xfId="1398"/>
    <cellStyle name="3_Gia_VLQL48_duyet _Bieu4HTMT_!1 1 bao cao giao KH ve HTCMT vung TNB   12-12-2011" xfId="1399"/>
    <cellStyle name="3_Gia_VLQL48_duyet _Bieu4HTMT_KH TPCP vung TNB (03-1-2012)" xfId="1400"/>
    <cellStyle name="3_Gia_VLQL48_duyet _KH TPCP vung TNB (03-1-2012)" xfId="1401"/>
    <cellStyle name="3_KlQdinhduyet" xfId="1402"/>
    <cellStyle name="3_KlQdinhduyet_!1 1 bao cao giao KH ve HTCMT vung TNB   12-12-2011" xfId="1403"/>
    <cellStyle name="3_KlQdinhduyet_Bieu4HTMT" xfId="1404"/>
    <cellStyle name="3_KlQdinhduyet_Bieu4HTMT_!1 1 bao cao giao KH ve HTCMT vung TNB   12-12-2011" xfId="1405"/>
    <cellStyle name="3_KlQdinhduyet_Bieu4HTMT_KH TPCP vung TNB (03-1-2012)" xfId="1406"/>
    <cellStyle name="3_KlQdinhduyet_KH TPCP vung TNB (03-1-2012)" xfId="1407"/>
    <cellStyle name="3_ÿÿÿÿÿ" xfId="1408"/>
    <cellStyle name="4" xfId="1409"/>
    <cellStyle name="4_Book1" xfId="1410"/>
    <cellStyle name="4_Book1_1" xfId="1411"/>
    <cellStyle name="4_Book1_1_!1 1 bao cao giao KH ve HTCMT vung TNB   12-12-2011" xfId="1412"/>
    <cellStyle name="4_Book1_1_Bieu4HTMT" xfId="1413"/>
    <cellStyle name="4_Book1_1_Bieu4HTMT_!1 1 bao cao giao KH ve HTCMT vung TNB   12-12-2011" xfId="1414"/>
    <cellStyle name="4_Book1_1_Bieu4HTMT_KH TPCP vung TNB (03-1-2012)" xfId="1415"/>
    <cellStyle name="4_Book1_1_KH TPCP vung TNB (03-1-2012)" xfId="1416"/>
    <cellStyle name="4_Cau thuy dien Ban La (Cu Anh)" xfId="1417"/>
    <cellStyle name="4_Cau thuy dien Ban La (Cu Anh)_!1 1 bao cao giao KH ve HTCMT vung TNB   12-12-2011" xfId="1418"/>
    <cellStyle name="4_Cau thuy dien Ban La (Cu Anh)_Bieu4HTMT" xfId="1419"/>
    <cellStyle name="4_Cau thuy dien Ban La (Cu Anh)_Bieu4HTMT_!1 1 bao cao giao KH ve HTCMT vung TNB   12-12-2011" xfId="1420"/>
    <cellStyle name="4_Cau thuy dien Ban La (Cu Anh)_Bieu4HTMT_KH TPCP vung TNB (03-1-2012)" xfId="1421"/>
    <cellStyle name="4_Cau thuy dien Ban La (Cu Anh)_KH TPCP vung TNB (03-1-2012)" xfId="1422"/>
    <cellStyle name="4_Du toan 558 (Km17+508.12 - Km 22)" xfId="1423"/>
    <cellStyle name="4_Du toan 558 (Km17+508.12 - Km 22)_!1 1 bao cao giao KH ve HTCMT vung TNB   12-12-2011" xfId="1424"/>
    <cellStyle name="4_Du toan 558 (Km17+508.12 - Km 22)_Bieu4HTMT" xfId="1425"/>
    <cellStyle name="4_Du toan 558 (Km17+508.12 - Km 22)_Bieu4HTMT_!1 1 bao cao giao KH ve HTCMT vung TNB   12-12-2011" xfId="1426"/>
    <cellStyle name="4_Du toan 558 (Km17+508.12 - Km 22)_Bieu4HTMT_KH TPCP vung TNB (03-1-2012)" xfId="1427"/>
    <cellStyle name="4_Du toan 558 (Km17+508.12 - Km 22)_KH TPCP vung TNB (03-1-2012)" xfId="1428"/>
    <cellStyle name="4_Gia_VLQL48_duyet " xfId="1429"/>
    <cellStyle name="4_Gia_VLQL48_duyet _!1 1 bao cao giao KH ve HTCMT vung TNB   12-12-2011" xfId="1430"/>
    <cellStyle name="4_Gia_VLQL48_duyet _Bieu4HTMT" xfId="1431"/>
    <cellStyle name="4_Gia_VLQL48_duyet _Bieu4HTMT_!1 1 bao cao giao KH ve HTCMT vung TNB   12-12-2011" xfId="1432"/>
    <cellStyle name="4_Gia_VLQL48_duyet _Bieu4HTMT_KH TPCP vung TNB (03-1-2012)" xfId="1433"/>
    <cellStyle name="4_Gia_VLQL48_duyet _KH TPCP vung TNB (03-1-2012)" xfId="1434"/>
    <cellStyle name="4_KlQdinhduyet" xfId="1435"/>
    <cellStyle name="4_KlQdinhduyet_!1 1 bao cao giao KH ve HTCMT vung TNB   12-12-2011" xfId="1436"/>
    <cellStyle name="4_KlQdinhduyet_Bieu4HTMT" xfId="1437"/>
    <cellStyle name="4_KlQdinhduyet_Bieu4HTMT_!1 1 bao cao giao KH ve HTCMT vung TNB   12-12-2011" xfId="1438"/>
    <cellStyle name="4_KlQdinhduyet_Bieu4HTMT_KH TPCP vung TNB (03-1-2012)" xfId="1439"/>
    <cellStyle name="4_KlQdinhduyet_KH TPCP vung TNB (03-1-2012)" xfId="1440"/>
    <cellStyle name="4_ÿÿÿÿÿ" xfId="1441"/>
    <cellStyle name="40% - Accent1 2" xfId="1442"/>
    <cellStyle name="40% - Accent2 2" xfId="1443"/>
    <cellStyle name="40% - Accent3 2" xfId="1444"/>
    <cellStyle name="40% - Accent4 2" xfId="1445"/>
    <cellStyle name="40% - Accent5 2" xfId="1446"/>
    <cellStyle name="40% - Accent6 2" xfId="1447"/>
    <cellStyle name="52" xfId="1448"/>
    <cellStyle name="6" xfId="1449"/>
    <cellStyle name="6_15_10_2013 BC nhu cau von doi ung ODA (2014-2016) ngay 15102013 Sua" xfId="1450"/>
    <cellStyle name="6_BC nhu cau von doi ung ODA nganh NN (BKH)" xfId="1451"/>
    <cellStyle name="6_BC nhu cau von doi ung ODA nganh NN (BKH)_05-12  KH trung han 2016-2020 - Liem Thinh edited" xfId="1452"/>
    <cellStyle name="6_BC nhu cau von doi ung ODA nganh NN (BKH)_Copy of 05-12  KH trung han 2016-2020 - Liem Thinh edited (1)" xfId="1453"/>
    <cellStyle name="6_BC Tai co cau (bieu TH)" xfId="1454"/>
    <cellStyle name="6_BC Tai co cau (bieu TH)_05-12  KH trung han 2016-2020 - Liem Thinh edited" xfId="1455"/>
    <cellStyle name="6_BC Tai co cau (bieu TH)_Copy of 05-12  KH trung han 2016-2020 - Liem Thinh edited (1)" xfId="1456"/>
    <cellStyle name="6_Cong trinh co y kien LD_Dang_NN_2011-Tay nguyen-9-10" xfId="1457"/>
    <cellStyle name="6_Cong trinh co y kien LD_Dang_NN_2011-Tay nguyen-9-10_!1 1 bao cao giao KH ve HTCMT vung TNB   12-12-2011" xfId="1458"/>
    <cellStyle name="6_Cong trinh co y kien LD_Dang_NN_2011-Tay nguyen-9-10_Bieu4HTMT" xfId="1459"/>
    <cellStyle name="6_Cong trinh co y kien LD_Dang_NN_2011-Tay nguyen-9-10_Bieu4HTMT_!1 1 bao cao giao KH ve HTCMT vung TNB   12-12-2011" xfId="1460"/>
    <cellStyle name="6_Cong trinh co y kien LD_Dang_NN_2011-Tay nguyen-9-10_Bieu4HTMT_KH TPCP vung TNB (03-1-2012)" xfId="1461"/>
    <cellStyle name="6_Cong trinh co y kien LD_Dang_NN_2011-Tay nguyen-9-10_KH TPCP vung TNB (03-1-2012)" xfId="1462"/>
    <cellStyle name="6_DK 2014-2015 final" xfId="1463"/>
    <cellStyle name="6_DK 2014-2015 final_05-12  KH trung han 2016-2020 - Liem Thinh edited" xfId="1464"/>
    <cellStyle name="6_DK 2014-2015 final_Copy of 05-12  KH trung han 2016-2020 - Liem Thinh edited (1)" xfId="1465"/>
    <cellStyle name="6_DK 2014-2015 new" xfId="1466"/>
    <cellStyle name="6_DK 2014-2015 new_05-12  KH trung han 2016-2020 - Liem Thinh edited" xfId="1467"/>
    <cellStyle name="6_DK 2014-2015 new_Copy of 05-12  KH trung han 2016-2020 - Liem Thinh edited (1)" xfId="1468"/>
    <cellStyle name="6_DK KH CBDT 2014 11-11-2013" xfId="1469"/>
    <cellStyle name="6_DK KH CBDT 2014 11-11-2013(1)" xfId="1470"/>
    <cellStyle name="6_DK KH CBDT 2014 11-11-2013(1)_05-12  KH trung han 2016-2020 - Liem Thinh edited" xfId="1471"/>
    <cellStyle name="6_DK KH CBDT 2014 11-11-2013(1)_Copy of 05-12  KH trung han 2016-2020 - Liem Thinh edited (1)" xfId="1472"/>
    <cellStyle name="6_DK KH CBDT 2014 11-11-2013_05-12  KH trung han 2016-2020 - Liem Thinh edited" xfId="1473"/>
    <cellStyle name="6_DK KH CBDT 2014 11-11-2013_Copy of 05-12  KH trung han 2016-2020 - Liem Thinh edited (1)" xfId="1474"/>
    <cellStyle name="6_KH 2011-2015" xfId="1475"/>
    <cellStyle name="6_tai co cau dau tu (tong hop)1" xfId="1476"/>
    <cellStyle name="6_TN - Ho tro khac 2011" xfId="1477"/>
    <cellStyle name="6_TN - Ho tro khac 2011_!1 1 bao cao giao KH ve HTCMT vung TNB   12-12-2011" xfId="1478"/>
    <cellStyle name="6_TN - Ho tro khac 2011_Bieu4HTMT" xfId="1479"/>
    <cellStyle name="6_TN - Ho tro khac 2011_Bieu4HTMT_!1 1 bao cao giao KH ve HTCMT vung TNB   12-12-2011" xfId="1480"/>
    <cellStyle name="6_TN - Ho tro khac 2011_Bieu4HTMT_KH TPCP vung TNB (03-1-2012)" xfId="1481"/>
    <cellStyle name="6_TN - Ho tro khac 2011_KH TPCP vung TNB (03-1-2012)" xfId="1482"/>
    <cellStyle name="60% - Accent1 2" xfId="1483"/>
    <cellStyle name="60% - Accent2 2" xfId="1484"/>
    <cellStyle name="60% - Accent3 2" xfId="1485"/>
    <cellStyle name="60% - Accent4 2" xfId="1486"/>
    <cellStyle name="60% - Accent5 2" xfId="1487"/>
    <cellStyle name="60% - Accent6 2" xfId="1488"/>
    <cellStyle name="9" xfId="1489"/>
    <cellStyle name="9_!1 1 bao cao giao KH ve HTCMT vung TNB   12-12-2011" xfId="1490"/>
    <cellStyle name="9_Bieu4HTMT" xfId="1491"/>
    <cellStyle name="9_Bieu4HTMT_!1 1 bao cao giao KH ve HTCMT vung TNB   12-12-2011" xfId="1492"/>
    <cellStyle name="9_Bieu4HTMT_KH TPCP vung TNB (03-1-2012)" xfId="1493"/>
    <cellStyle name="9_KH TPCP vung TNB (03-1-2012)" xfId="1494"/>
    <cellStyle name="Accent1 2" xfId="1495"/>
    <cellStyle name="Accent2 2" xfId="1496"/>
    <cellStyle name="Accent3 2" xfId="1497"/>
    <cellStyle name="Accent4 2" xfId="1498"/>
    <cellStyle name="Accent5 2" xfId="1499"/>
    <cellStyle name="Accent6 2" xfId="1500"/>
    <cellStyle name="ÅëÈ­ [0]_      " xfId="1501"/>
    <cellStyle name="AeE­ [0]_INQUIRY ¿?¾÷AßAø " xfId="1502"/>
    <cellStyle name="ÅëÈ­ [0]_L601CPT" xfId="1503"/>
    <cellStyle name="ÅëÈ­_      " xfId="1504"/>
    <cellStyle name="AeE­_INQUIRY ¿?¾÷AßAø " xfId="1505"/>
    <cellStyle name="ÅëÈ­_L601CPT" xfId="1506"/>
    <cellStyle name="args.style" xfId="1507"/>
    <cellStyle name="args.style 2" xfId="1508"/>
    <cellStyle name="at" xfId="1509"/>
    <cellStyle name="ÄÞ¸¶ [0]_      " xfId="1510"/>
    <cellStyle name="AÞ¸¶ [0]_INQUIRY ¿?¾÷AßAø " xfId="1511"/>
    <cellStyle name="ÄÞ¸¶ [0]_L601CPT" xfId="1512"/>
    <cellStyle name="ÄÞ¸¶_      " xfId="1513"/>
    <cellStyle name="AÞ¸¶_INQUIRY ¿?¾÷AßAø " xfId="1514"/>
    <cellStyle name="ÄÞ¸¶_L601CPT" xfId="1515"/>
    <cellStyle name="AutoFormat Options" xfId="1516"/>
    <cellStyle name="AutoFormat Options 2" xfId="1517"/>
    <cellStyle name="Bad 2" xfId="1518"/>
    <cellStyle name="Bangchu" xfId="1519"/>
    <cellStyle name="Bình thường" xfId="0" builtinId="0"/>
    <cellStyle name="Bình thường 2" xfId="47"/>
    <cellStyle name="Bình thường 2 2" xfId="118"/>
    <cellStyle name="Bình thường 2 2 2" xfId="1520"/>
    <cellStyle name="Bình thường 2 9" xfId="1521"/>
    <cellStyle name="Bình thường 3" xfId="1522"/>
    <cellStyle name="Bình thường 3 2" xfId="1523"/>
    <cellStyle name="Bình thường 3 3" xfId="1524"/>
    <cellStyle name="Bình thường 4" xfId="1525"/>
    <cellStyle name="Bình thường 5" xfId="1526"/>
    <cellStyle name="Body" xfId="1527"/>
    <cellStyle name="C?AØ_¿?¾÷CoE² " xfId="1528"/>
    <cellStyle name="C~1" xfId="1529"/>
    <cellStyle name="Ç¥ÁØ_      " xfId="1530"/>
    <cellStyle name="C￥AØ_¿μ¾÷CoE² " xfId="1531"/>
    <cellStyle name="Ç¥ÁØ_±¸¹Ì´ëÃ¥" xfId="1532"/>
    <cellStyle name="C￥AØ_Sheet1_¿μ¾÷CoE² " xfId="1533"/>
    <cellStyle name="Ç¥ÁØ_ÿÿÿÿÿÿ_4_ÃÑÇÕ°è " xfId="1534"/>
    <cellStyle name="Calc Currency (0)" xfId="1535"/>
    <cellStyle name="Calc Currency (0) 2" xfId="1536"/>
    <cellStyle name="Calc Currency (2)" xfId="1537"/>
    <cellStyle name="Calc Currency (2) 10" xfId="1538"/>
    <cellStyle name="Calc Currency (2) 11" xfId="1539"/>
    <cellStyle name="Calc Currency (2) 12" xfId="1540"/>
    <cellStyle name="Calc Currency (2) 13" xfId="1541"/>
    <cellStyle name="Calc Currency (2) 14" xfId="1542"/>
    <cellStyle name="Calc Currency (2) 15" xfId="1543"/>
    <cellStyle name="Calc Currency (2) 16" xfId="1544"/>
    <cellStyle name="Calc Currency (2) 2" xfId="1545"/>
    <cellStyle name="Calc Currency (2) 3" xfId="1546"/>
    <cellStyle name="Calc Currency (2) 4" xfId="1547"/>
    <cellStyle name="Calc Currency (2) 5" xfId="1548"/>
    <cellStyle name="Calc Currency (2) 6" xfId="1549"/>
    <cellStyle name="Calc Currency (2) 7" xfId="1550"/>
    <cellStyle name="Calc Currency (2) 8" xfId="1551"/>
    <cellStyle name="Calc Currency (2) 9" xfId="1552"/>
    <cellStyle name="Calc Percent (0)" xfId="1553"/>
    <cellStyle name="Calc Percent (0) 10" xfId="1554"/>
    <cellStyle name="Calc Percent (0) 11" xfId="1555"/>
    <cellStyle name="Calc Percent (0) 12" xfId="1556"/>
    <cellStyle name="Calc Percent (0) 13" xfId="1557"/>
    <cellStyle name="Calc Percent (0) 14" xfId="1558"/>
    <cellStyle name="Calc Percent (0) 15" xfId="1559"/>
    <cellStyle name="Calc Percent (0) 16" xfId="1560"/>
    <cellStyle name="Calc Percent (0) 2" xfId="1561"/>
    <cellStyle name="Calc Percent (0) 3" xfId="1562"/>
    <cellStyle name="Calc Percent (0) 4" xfId="1563"/>
    <cellStyle name="Calc Percent (0) 5" xfId="1564"/>
    <cellStyle name="Calc Percent (0) 6" xfId="1565"/>
    <cellStyle name="Calc Percent (0) 7" xfId="1566"/>
    <cellStyle name="Calc Percent (0) 8" xfId="1567"/>
    <cellStyle name="Calc Percent (0) 9" xfId="1568"/>
    <cellStyle name="Calc Percent (1)" xfId="1569"/>
    <cellStyle name="Calc Percent (1) 10" xfId="1570"/>
    <cellStyle name="Calc Percent (1) 11" xfId="1571"/>
    <cellStyle name="Calc Percent (1) 12" xfId="1572"/>
    <cellStyle name="Calc Percent (1) 13" xfId="1573"/>
    <cellStyle name="Calc Percent (1) 14" xfId="1574"/>
    <cellStyle name="Calc Percent (1) 15" xfId="1575"/>
    <cellStyle name="Calc Percent (1) 16" xfId="1576"/>
    <cellStyle name="Calc Percent (1) 2" xfId="1577"/>
    <cellStyle name="Calc Percent (1) 3" xfId="1578"/>
    <cellStyle name="Calc Percent (1) 4" xfId="1579"/>
    <cellStyle name="Calc Percent (1) 5" xfId="1580"/>
    <cellStyle name="Calc Percent (1) 6" xfId="1581"/>
    <cellStyle name="Calc Percent (1) 7" xfId="1582"/>
    <cellStyle name="Calc Percent (1) 8" xfId="1583"/>
    <cellStyle name="Calc Percent (1) 9" xfId="1584"/>
    <cellStyle name="Calc Percent (2)" xfId="1585"/>
    <cellStyle name="Calc Percent (2) 10" xfId="1586"/>
    <cellStyle name="Calc Percent (2) 11" xfId="1587"/>
    <cellStyle name="Calc Percent (2) 12" xfId="1588"/>
    <cellStyle name="Calc Percent (2) 13" xfId="1589"/>
    <cellStyle name="Calc Percent (2) 14" xfId="1590"/>
    <cellStyle name="Calc Percent (2) 15" xfId="1591"/>
    <cellStyle name="Calc Percent (2) 16" xfId="1592"/>
    <cellStyle name="Calc Percent (2) 2" xfId="1593"/>
    <cellStyle name="Calc Percent (2) 3" xfId="1594"/>
    <cellStyle name="Calc Percent (2) 4" xfId="1595"/>
    <cellStyle name="Calc Percent (2) 5" xfId="1596"/>
    <cellStyle name="Calc Percent (2) 6" xfId="1597"/>
    <cellStyle name="Calc Percent (2) 7" xfId="1598"/>
    <cellStyle name="Calc Percent (2) 8" xfId="1599"/>
    <cellStyle name="Calc Percent (2) 9" xfId="1600"/>
    <cellStyle name="Calc Units (0)" xfId="1601"/>
    <cellStyle name="Calc Units (0) 10" xfId="1602"/>
    <cellStyle name="Calc Units (0) 11" xfId="1603"/>
    <cellStyle name="Calc Units (0) 12" xfId="1604"/>
    <cellStyle name="Calc Units (0) 13" xfId="1605"/>
    <cellStyle name="Calc Units (0) 14" xfId="1606"/>
    <cellStyle name="Calc Units (0) 15" xfId="1607"/>
    <cellStyle name="Calc Units (0) 16" xfId="1608"/>
    <cellStyle name="Calc Units (0) 2" xfId="1609"/>
    <cellStyle name="Calc Units (0) 3" xfId="1610"/>
    <cellStyle name="Calc Units (0) 4" xfId="1611"/>
    <cellStyle name="Calc Units (0) 5" xfId="1612"/>
    <cellStyle name="Calc Units (0) 6" xfId="1613"/>
    <cellStyle name="Calc Units (0) 7" xfId="1614"/>
    <cellStyle name="Calc Units (0) 8" xfId="1615"/>
    <cellStyle name="Calc Units (0) 9" xfId="1616"/>
    <cellStyle name="Calc Units (1)" xfId="1617"/>
    <cellStyle name="Calc Units (1) 10" xfId="1618"/>
    <cellStyle name="Calc Units (1) 11" xfId="1619"/>
    <cellStyle name="Calc Units (1) 12" xfId="1620"/>
    <cellStyle name="Calc Units (1) 13" xfId="1621"/>
    <cellStyle name="Calc Units (1) 14" xfId="1622"/>
    <cellStyle name="Calc Units (1) 15" xfId="1623"/>
    <cellStyle name="Calc Units (1) 16" xfId="1624"/>
    <cellStyle name="Calc Units (1) 2" xfId="1625"/>
    <cellStyle name="Calc Units (1) 3" xfId="1626"/>
    <cellStyle name="Calc Units (1) 4" xfId="1627"/>
    <cellStyle name="Calc Units (1) 5" xfId="1628"/>
    <cellStyle name="Calc Units (1) 6" xfId="1629"/>
    <cellStyle name="Calc Units (1) 7" xfId="1630"/>
    <cellStyle name="Calc Units (1) 8" xfId="1631"/>
    <cellStyle name="Calc Units (1) 9" xfId="1632"/>
    <cellStyle name="Calc Units (2)" xfId="1633"/>
    <cellStyle name="Calc Units (2) 10" xfId="1634"/>
    <cellStyle name="Calc Units (2) 11" xfId="1635"/>
    <cellStyle name="Calc Units (2) 12" xfId="1636"/>
    <cellStyle name="Calc Units (2) 13" xfId="1637"/>
    <cellStyle name="Calc Units (2) 14" xfId="1638"/>
    <cellStyle name="Calc Units (2) 15" xfId="1639"/>
    <cellStyle name="Calc Units (2) 16" xfId="1640"/>
    <cellStyle name="Calc Units (2) 2" xfId="1641"/>
    <cellStyle name="Calc Units (2) 3" xfId="1642"/>
    <cellStyle name="Calc Units (2) 4" xfId="1643"/>
    <cellStyle name="Calc Units (2) 5" xfId="1644"/>
    <cellStyle name="Calc Units (2) 6" xfId="1645"/>
    <cellStyle name="Calc Units (2) 7" xfId="1646"/>
    <cellStyle name="Calc Units (2) 8" xfId="1647"/>
    <cellStyle name="Calc Units (2) 9" xfId="1648"/>
    <cellStyle name="Calculation 2" xfId="1649"/>
    <cellStyle name="category" xfId="1650"/>
    <cellStyle name="category 2" xfId="1651"/>
    <cellStyle name="Centered Heading" xfId="1652"/>
    <cellStyle name="Cerrency_Sheet2_XANGDAU" xfId="1653"/>
    <cellStyle name="Check Cell 2" xfId="1654"/>
    <cellStyle name="Check Cell 2 2" xfId="1655"/>
    <cellStyle name="Chi phÝ kh¸c_Book1" xfId="1656"/>
    <cellStyle name="Chuẩn 14" xfId="1657"/>
    <cellStyle name="Chuẩn 2" xfId="55"/>
    <cellStyle name="Chuẩn 2 2" xfId="52"/>
    <cellStyle name="Chuẩn 2 2 10" xfId="1658"/>
    <cellStyle name="Chuẩn 2 2 2" xfId="120"/>
    <cellStyle name="Chuẩn 2 2 5" xfId="1659"/>
    <cellStyle name="Chuẩn 2 2 6" xfId="1660"/>
    <cellStyle name="Chuẩn 2 2 7" xfId="1661"/>
    <cellStyle name="Chuẩn 2 3" xfId="1662"/>
    <cellStyle name="Chuẩn 2 4" xfId="1663"/>
    <cellStyle name="Chuẩn 2 5" xfId="1664"/>
    <cellStyle name="Chuẩn 2 6" xfId="1665"/>
    <cellStyle name="Chuẩn 2 7" xfId="1666"/>
    <cellStyle name="Chuẩn 3" xfId="67"/>
    <cellStyle name="Chuẩn 4" xfId="54"/>
    <cellStyle name="Chuẩn 5" xfId="1667"/>
    <cellStyle name="Chuẩn 6" xfId="1668"/>
    <cellStyle name="Chuẩn 6 2" xfId="1669"/>
    <cellStyle name="Chuẩn 7" xfId="1670"/>
    <cellStyle name="Chuẩn 7 2" xfId="1671"/>
    <cellStyle name="CHUONG" xfId="1672"/>
    <cellStyle name="Column_Title" xfId="1673"/>
    <cellStyle name="Comma  - Style1" xfId="1674"/>
    <cellStyle name="Comma  - Style2" xfId="1675"/>
    <cellStyle name="Comma  - Style3" xfId="1676"/>
    <cellStyle name="Comma  - Style4" xfId="1677"/>
    <cellStyle name="Comma  - Style5" xfId="1678"/>
    <cellStyle name="Comma  - Style6" xfId="1679"/>
    <cellStyle name="Comma  - Style7" xfId="1680"/>
    <cellStyle name="Comma  - Style8" xfId="1681"/>
    <cellStyle name="Comma %" xfId="1682"/>
    <cellStyle name="Comma % 10" xfId="1683"/>
    <cellStyle name="Comma % 11" xfId="1684"/>
    <cellStyle name="Comma % 12" xfId="1685"/>
    <cellStyle name="Comma % 13" xfId="1686"/>
    <cellStyle name="Comma % 14" xfId="1687"/>
    <cellStyle name="Comma % 15" xfId="1688"/>
    <cellStyle name="Comma % 2" xfId="1689"/>
    <cellStyle name="Comma % 3" xfId="1690"/>
    <cellStyle name="Comma % 4" xfId="1691"/>
    <cellStyle name="Comma % 5" xfId="1692"/>
    <cellStyle name="Comma % 6" xfId="1693"/>
    <cellStyle name="Comma % 7" xfId="1694"/>
    <cellStyle name="Comma % 8" xfId="1695"/>
    <cellStyle name="Comma % 9" xfId="1696"/>
    <cellStyle name="Comma [0] 10" xfId="1697"/>
    <cellStyle name="Comma [0] 11" xfId="1698"/>
    <cellStyle name="Comma [0] 11 2" xfId="1699"/>
    <cellStyle name="Comma [0] 12" xfId="1700"/>
    <cellStyle name="Comma [0] 12 2" xfId="1701"/>
    <cellStyle name="Comma [0] 2" xfId="3"/>
    <cellStyle name="Comma [0] 2 10" xfId="1702"/>
    <cellStyle name="Comma [0] 2 11" xfId="1703"/>
    <cellStyle name="Comma [0] 2 12" xfId="1704"/>
    <cellStyle name="Comma [0] 2 13" xfId="1705"/>
    <cellStyle name="Comma [0] 2 14" xfId="1706"/>
    <cellStyle name="Comma [0] 2 15" xfId="1707"/>
    <cellStyle name="Comma [0] 2 16" xfId="1708"/>
    <cellStyle name="Comma [0] 2 17" xfId="1709"/>
    <cellStyle name="Comma [0] 2 18" xfId="1710"/>
    <cellStyle name="Comma [0] 2 19" xfId="1711"/>
    <cellStyle name="Comma [0] 2 2" xfId="1712"/>
    <cellStyle name="Comma [0] 2 2 2" xfId="1713"/>
    <cellStyle name="Comma [0] 2 2 3" xfId="1714"/>
    <cellStyle name="Comma [0] 2 2 3 2" xfId="1715"/>
    <cellStyle name="Comma [0] 2 2 3 2 2" xfId="1716"/>
    <cellStyle name="Comma [0] 2 2 3 2 2 2" xfId="1717"/>
    <cellStyle name="Comma [0] 2 2 3 2 2 3" xfId="1718"/>
    <cellStyle name="Comma [0] 2 2 3 2 3" xfId="1719"/>
    <cellStyle name="Comma [0] 2 2 3 2 4" xfId="1720"/>
    <cellStyle name="Comma [0] 2 2 3 3" xfId="1721"/>
    <cellStyle name="Comma [0] 2 2 3 3 2" xfId="1722"/>
    <cellStyle name="Comma [0] 2 2 3 3 3" xfId="1723"/>
    <cellStyle name="Comma [0] 2 2 3 4" xfId="1724"/>
    <cellStyle name="Comma [0] 2 2 3 5" xfId="1725"/>
    <cellStyle name="Comma [0] 2 2 4" xfId="1726"/>
    <cellStyle name="Comma [0] 2 2 4 2" xfId="1727"/>
    <cellStyle name="Comma [0] 2 2 4 2 2" xfId="1728"/>
    <cellStyle name="Comma [0] 2 2 4 2 3" xfId="1729"/>
    <cellStyle name="Comma [0] 2 2 4 3" xfId="1730"/>
    <cellStyle name="Comma [0] 2 2 4 4" xfId="1731"/>
    <cellStyle name="Comma [0] 2 2 5" xfId="1732"/>
    <cellStyle name="Comma [0] 2 20" xfId="1733"/>
    <cellStyle name="Comma [0] 2 21" xfId="1734"/>
    <cellStyle name="Comma [0] 2 22" xfId="1735"/>
    <cellStyle name="Comma [0] 2 23" xfId="1736"/>
    <cellStyle name="Comma [0] 2 24" xfId="1737"/>
    <cellStyle name="Comma [0] 2 25" xfId="1738"/>
    <cellStyle name="Comma [0] 2 26" xfId="1739"/>
    <cellStyle name="Comma [0] 2 27" xfId="1740"/>
    <cellStyle name="Comma [0] 2 3" xfId="1741"/>
    <cellStyle name="Comma [0] 2 4" xfId="1742"/>
    <cellStyle name="Comma [0] 2 5" xfId="1743"/>
    <cellStyle name="Comma [0] 2 6" xfId="1744"/>
    <cellStyle name="Comma [0] 2 7" xfId="1745"/>
    <cellStyle name="Comma [0] 2 8" xfId="1746"/>
    <cellStyle name="Comma [0] 2 9" xfId="1747"/>
    <cellStyle name="Comma [0] 2_05-12  KH trung han 2016-2020 - Liem Thinh edited" xfId="1748"/>
    <cellStyle name="Comma [0] 3" xfId="1749"/>
    <cellStyle name="Comma [0] 3 2" xfId="1750"/>
    <cellStyle name="Comma [0] 3 2 2" xfId="1751"/>
    <cellStyle name="Comma [0] 3 3" xfId="1752"/>
    <cellStyle name="Comma [0] 4" xfId="1753"/>
    <cellStyle name="Comma [0] 5" xfId="1754"/>
    <cellStyle name="Comma [0] 6" xfId="1755"/>
    <cellStyle name="Comma [0] 7" xfId="1756"/>
    <cellStyle name="Comma [0] 8" xfId="1757"/>
    <cellStyle name="Comma [0] 9" xfId="1758"/>
    <cellStyle name="Comma [00]" xfId="1759"/>
    <cellStyle name="Comma [00] 10" xfId="1760"/>
    <cellStyle name="Comma [00] 11" xfId="1761"/>
    <cellStyle name="Comma [00] 12" xfId="1762"/>
    <cellStyle name="Comma [00] 13" xfId="1763"/>
    <cellStyle name="Comma [00] 14" xfId="1764"/>
    <cellStyle name="Comma [00] 15" xfId="1765"/>
    <cellStyle name="Comma [00] 16" xfId="1766"/>
    <cellStyle name="Comma [00] 2" xfId="1767"/>
    <cellStyle name="Comma [00] 3" xfId="1768"/>
    <cellStyle name="Comma [00] 4" xfId="1769"/>
    <cellStyle name="Comma [00] 5" xfId="1770"/>
    <cellStyle name="Comma [00] 6" xfId="1771"/>
    <cellStyle name="Comma [00] 7" xfId="1772"/>
    <cellStyle name="Comma [00] 8" xfId="1773"/>
    <cellStyle name="Comma [00] 9" xfId="1774"/>
    <cellStyle name="Comma 0.0" xfId="1775"/>
    <cellStyle name="Comma 0.0%" xfId="1776"/>
    <cellStyle name="Comma 0.00" xfId="1777"/>
    <cellStyle name="Comma 0.00%" xfId="1778"/>
    <cellStyle name="Comma 0.000" xfId="1779"/>
    <cellStyle name="Comma 0.000%" xfId="1780"/>
    <cellStyle name="Comma 10" xfId="83"/>
    <cellStyle name="Comma 10 10" xfId="84"/>
    <cellStyle name="Comma 10 10 10" xfId="1781"/>
    <cellStyle name="Comma 10 10 2" xfId="1782"/>
    <cellStyle name="Comma 10 10 2 2" xfId="1783"/>
    <cellStyle name="Comma 10 10 2 3" xfId="1784"/>
    <cellStyle name="Comma 10 10 2 4" xfId="1785"/>
    <cellStyle name="Comma 10 10 3" xfId="1786"/>
    <cellStyle name="Comma 10 10 4" xfId="1787"/>
    <cellStyle name="Comma 10 10 5" xfId="1788"/>
    <cellStyle name="Comma 10 2" xfId="1789"/>
    <cellStyle name="Comma 10 2 2" xfId="1790"/>
    <cellStyle name="Comma 10 3" xfId="1791"/>
    <cellStyle name="Comma 10 3 2" xfId="1792"/>
    <cellStyle name="Comma 10 3 3 2" xfId="1793"/>
    <cellStyle name="Comma 10 4" xfId="1794"/>
    <cellStyle name="Comma 10 5" xfId="1795"/>
    <cellStyle name="Comma 11" xfId="85"/>
    <cellStyle name="Comma 11 2" xfId="1796"/>
    <cellStyle name="Comma 11 3" xfId="1797"/>
    <cellStyle name="Comma 11 4" xfId="1798"/>
    <cellStyle name="Comma 12" xfId="4"/>
    <cellStyle name="Comma 12 2" xfId="63"/>
    <cellStyle name="Comma 12 2 2" xfId="1799"/>
    <cellStyle name="Comma 12 3" xfId="5"/>
    <cellStyle name="Comma 12 3 2" xfId="64"/>
    <cellStyle name="Comma 12 4" xfId="1800"/>
    <cellStyle name="Comma 13" xfId="86"/>
    <cellStyle name="Comma 13 2" xfId="1801"/>
    <cellStyle name="Comma 13 2 2" xfId="1802"/>
    <cellStyle name="Comma 13 2 2 2" xfId="1803"/>
    <cellStyle name="Comma 13 2 2 2 2 2 4" xfId="1804"/>
    <cellStyle name="Comma 13 2 2 3" xfId="1805"/>
    <cellStyle name="Comma 13 2 2 4" xfId="1806"/>
    <cellStyle name="Comma 13 2 2 4 2" xfId="1807"/>
    <cellStyle name="Comma 13 2 3" xfId="1808"/>
    <cellStyle name="Comma 13 2 3 2" xfId="1809"/>
    <cellStyle name="Comma 13 2 4" xfId="1810"/>
    <cellStyle name="Comma 13 2 5" xfId="1811"/>
    <cellStyle name="Comma 13 3" xfId="1812"/>
    <cellStyle name="Comma 13 4" xfId="1813"/>
    <cellStyle name="Comma 13 5" xfId="1814"/>
    <cellStyle name="Comma 14" xfId="87"/>
    <cellStyle name="Comma 14 2" xfId="1815"/>
    <cellStyle name="Comma 14 2 2" xfId="1816"/>
    <cellStyle name="Comma 14 3" xfId="1817"/>
    <cellStyle name="Comma 14 4" xfId="1818"/>
    <cellStyle name="Comma 15" xfId="88"/>
    <cellStyle name="Comma 15 2" xfId="1819"/>
    <cellStyle name="Comma 15 3" xfId="1820"/>
    <cellStyle name="Comma 15 4" xfId="1821"/>
    <cellStyle name="Comma 16" xfId="89"/>
    <cellStyle name="Comma 16 2" xfId="1822"/>
    <cellStyle name="Comma 16 3" xfId="1823"/>
    <cellStyle name="Comma 16 3 2" xfId="1824"/>
    <cellStyle name="Comma 16 3 2 2" xfId="1825"/>
    <cellStyle name="Comma 16 3 2 2 2" xfId="1826"/>
    <cellStyle name="Comma 16 3 2 2 2 2" xfId="1827"/>
    <cellStyle name="Comma 16 3 2 2 2 3" xfId="1828"/>
    <cellStyle name="Comma 16 3 2 2 3" xfId="1829"/>
    <cellStyle name="Comma 16 3 2 2 4" xfId="1830"/>
    <cellStyle name="Comma 16 3 2 3" xfId="1831"/>
    <cellStyle name="Comma 16 3 2 3 2" xfId="1832"/>
    <cellStyle name="Comma 16 3 2 3 3" xfId="1833"/>
    <cellStyle name="Comma 16 3 2 4" xfId="1834"/>
    <cellStyle name="Comma 16 3 2 5" xfId="1835"/>
    <cellStyle name="Comma 16 3 2 6 2 2 2" xfId="1836"/>
    <cellStyle name="Comma 16 3 2 6 2 2 2 2" xfId="1837"/>
    <cellStyle name="Comma 16 3 3" xfId="1838"/>
    <cellStyle name="Comma 16 3 3 2" xfId="1839"/>
    <cellStyle name="Comma 16 3 3 2 2" xfId="1840"/>
    <cellStyle name="Comma 16 3 3 2 2 2" xfId="1841"/>
    <cellStyle name="Comma 16 3 3 2 2 3" xfId="1842"/>
    <cellStyle name="Comma 16 3 3 2 3" xfId="1843"/>
    <cellStyle name="Comma 16 3 3 2 4" xfId="1844"/>
    <cellStyle name="Comma 16 3 3 3" xfId="1845"/>
    <cellStyle name="Comma 16 3 3 3 2" xfId="1846"/>
    <cellStyle name="Comma 16 3 3 3 3" xfId="1847"/>
    <cellStyle name="Comma 16 3 3 4" xfId="1848"/>
    <cellStyle name="Comma 16 3 3 5" xfId="1849"/>
    <cellStyle name="Comma 16 3 4" xfId="1850"/>
    <cellStyle name="Comma 16 3 4 2" xfId="1851"/>
    <cellStyle name="Comma 16 3 4 2 2" xfId="1852"/>
    <cellStyle name="Comma 16 3 4 2 3" xfId="1853"/>
    <cellStyle name="Comma 16 3 4 3" xfId="1854"/>
    <cellStyle name="Comma 16 3 4 4" xfId="1855"/>
    <cellStyle name="Comma 16 3 5" xfId="1856"/>
    <cellStyle name="Comma 16 3 5 2" xfId="1857"/>
    <cellStyle name="Comma 16 3 5 3" xfId="1858"/>
    <cellStyle name="Comma 16 3 6" xfId="1859"/>
    <cellStyle name="Comma 16 3 7" xfId="1860"/>
    <cellStyle name="Comma 16 4" xfId="1861"/>
    <cellStyle name="Comma 17" xfId="116"/>
    <cellStyle name="Comma 17 2" xfId="1862"/>
    <cellStyle name="Comma 17 3" xfId="1863"/>
    <cellStyle name="Comma 17 4" xfId="1864"/>
    <cellStyle name="Comma 17 5" xfId="1865"/>
    <cellStyle name="Comma 18" xfId="1866"/>
    <cellStyle name="Comma 18 2" xfId="1867"/>
    <cellStyle name="Comma 18 3" xfId="1868"/>
    <cellStyle name="Comma 18 4" xfId="1869"/>
    <cellStyle name="Comma 19" xfId="1870"/>
    <cellStyle name="Comma 19 2" xfId="1871"/>
    <cellStyle name="Comma 19 3" xfId="1872"/>
    <cellStyle name="Comma 2" xfId="6"/>
    <cellStyle name="Comma 2 10" xfId="1873"/>
    <cellStyle name="Comma 2 11" xfId="1874"/>
    <cellStyle name="Comma 2 12" xfId="1875"/>
    <cellStyle name="Comma 2 13" xfId="1876"/>
    <cellStyle name="Comma 2 14" xfId="1877"/>
    <cellStyle name="Comma 2 15" xfId="1878"/>
    <cellStyle name="Comma 2 16" xfId="1879"/>
    <cellStyle name="Comma 2 17" xfId="1880"/>
    <cellStyle name="Comma 2 18" xfId="1881"/>
    <cellStyle name="Comma 2 19" xfId="1882"/>
    <cellStyle name="Comma 2 2" xfId="48"/>
    <cellStyle name="Comma 2 2 10" xfId="1883"/>
    <cellStyle name="Comma 2 2 11" xfId="1884"/>
    <cellStyle name="Comma 2 2 12" xfId="1885"/>
    <cellStyle name="Comma 2 2 13" xfId="1886"/>
    <cellStyle name="Comma 2 2 14" xfId="1887"/>
    <cellStyle name="Comma 2 2 15" xfId="1888"/>
    <cellStyle name="Comma 2 2 16" xfId="1889"/>
    <cellStyle name="Comma 2 2 17" xfId="1890"/>
    <cellStyle name="Comma 2 2 18" xfId="1891"/>
    <cellStyle name="Comma 2 2 19" xfId="1892"/>
    <cellStyle name="Comma 2 2 2" xfId="1893"/>
    <cellStyle name="Comma 2 2 2 10" xfId="1894"/>
    <cellStyle name="Comma 2 2 2 11" xfId="1895"/>
    <cellStyle name="Comma 2 2 2 12" xfId="1896"/>
    <cellStyle name="Comma 2 2 2 13" xfId="1897"/>
    <cellStyle name="Comma 2 2 2 14" xfId="1898"/>
    <cellStyle name="Comma 2 2 2 15" xfId="1899"/>
    <cellStyle name="Comma 2 2 2 16" xfId="1900"/>
    <cellStyle name="Comma 2 2 2 17" xfId="1901"/>
    <cellStyle name="Comma 2 2 2 18" xfId="1902"/>
    <cellStyle name="Comma 2 2 2 19" xfId="1903"/>
    <cellStyle name="Comma 2 2 2 2" xfId="1904"/>
    <cellStyle name="Comma 2 2 2 2 2 2" xfId="1905"/>
    <cellStyle name="Comma 2 2 2 20" xfId="1906"/>
    <cellStyle name="Comma 2 2 2 21" xfId="1907"/>
    <cellStyle name="Comma 2 2 2 22" xfId="1908"/>
    <cellStyle name="Comma 2 2 2 23" xfId="1909"/>
    <cellStyle name="Comma 2 2 2 24" xfId="1910"/>
    <cellStyle name="Comma 2 2 2 3" xfId="1911"/>
    <cellStyle name="Comma 2 2 2 4" xfId="1912"/>
    <cellStyle name="Comma 2 2 2 5" xfId="1913"/>
    <cellStyle name="Comma 2 2 2 6" xfId="1914"/>
    <cellStyle name="Comma 2 2 2 7" xfId="1915"/>
    <cellStyle name="Comma 2 2 2 8" xfId="1916"/>
    <cellStyle name="Comma 2 2 2 9" xfId="1917"/>
    <cellStyle name="Comma 2 2 20" xfId="1918"/>
    <cellStyle name="Comma 2 2 21" xfId="1919"/>
    <cellStyle name="Comma 2 2 22" xfId="1920"/>
    <cellStyle name="Comma 2 2 23" xfId="1921"/>
    <cellStyle name="Comma 2 2 24" xfId="1922"/>
    <cellStyle name="Comma 2 2 25" xfId="1923"/>
    <cellStyle name="Comma 2 2 26" xfId="1924"/>
    <cellStyle name="Comma 2 2 3" xfId="90"/>
    <cellStyle name="Comma 2 2 4" xfId="1925"/>
    <cellStyle name="Comma 2 2 5" xfId="1926"/>
    <cellStyle name="Comma 2 2 6" xfId="1927"/>
    <cellStyle name="Comma 2 2 7" xfId="1928"/>
    <cellStyle name="Comma 2 2 8" xfId="1929"/>
    <cellStyle name="Comma 2 2 9" xfId="1930"/>
    <cellStyle name="Comma 2 2_05-12  KH trung han 2016-2020 - Liem Thinh edited" xfId="1931"/>
    <cellStyle name="Comma 2 20" xfId="1932"/>
    <cellStyle name="Comma 2 21" xfId="1933"/>
    <cellStyle name="Comma 2 22" xfId="1934"/>
    <cellStyle name="Comma 2 23" xfId="1935"/>
    <cellStyle name="Comma 2 24" xfId="1936"/>
    <cellStyle name="Comma 2 25" xfId="1937"/>
    <cellStyle name="Comma 2 26" xfId="1938"/>
    <cellStyle name="Comma 2 27" xfId="1939"/>
    <cellStyle name="Comma 2 28" xfId="1940"/>
    <cellStyle name="Comma 2 29" xfId="1941"/>
    <cellStyle name="Comma 2 3" xfId="91"/>
    <cellStyle name="Comma 2 3 2" xfId="1942"/>
    <cellStyle name="Comma 2 3 2 11 5" xfId="1943"/>
    <cellStyle name="Comma 2 3 2 2" xfId="1944"/>
    <cellStyle name="Comma 2 3 2 3" xfId="1945"/>
    <cellStyle name="Comma 2 3 2 4" xfId="1946"/>
    <cellStyle name="Comma 2 3 2 7 9" xfId="1947"/>
    <cellStyle name="Comma 2 3 3" xfId="1948"/>
    <cellStyle name="Comma 2 3 3 2" xfId="1949"/>
    <cellStyle name="Comma 2 3 4" xfId="1950"/>
    <cellStyle name="Comma 2 30" xfId="1951"/>
    <cellStyle name="Comma 2 31" xfId="1952"/>
    <cellStyle name="Comma 2 32" xfId="1953"/>
    <cellStyle name="Comma 2 33" xfId="1954"/>
    <cellStyle name="Comma 2 4" xfId="92"/>
    <cellStyle name="Comma 2 4 2" xfId="1955"/>
    <cellStyle name="Comma 2 5" xfId="1956"/>
    <cellStyle name="Comma 2 5 2" xfId="1957"/>
    <cellStyle name="Comma 2 5 3" xfId="1958"/>
    <cellStyle name="Comma 2 6" xfId="1959"/>
    <cellStyle name="Comma 2 6 2" xfId="1960"/>
    <cellStyle name="Comma 2 7" xfId="1961"/>
    <cellStyle name="Comma 2 8" xfId="1962"/>
    <cellStyle name="Comma 2 9" xfId="1963"/>
    <cellStyle name="Comma 2_05-12  KH trung han 2016-2020 - Liem Thinh edited" xfId="1964"/>
    <cellStyle name="Comma 20" xfId="1965"/>
    <cellStyle name="Comma 20 2" xfId="1966"/>
    <cellStyle name="Comma 20 3" xfId="1967"/>
    <cellStyle name="Comma 20 4" xfId="1968"/>
    <cellStyle name="Comma 21" xfId="1969"/>
    <cellStyle name="Comma 21 2" xfId="1970"/>
    <cellStyle name="Comma 21 3" xfId="1971"/>
    <cellStyle name="Comma 21 4" xfId="1972"/>
    <cellStyle name="Comma 22" xfId="1973"/>
    <cellStyle name="Comma 22 2" xfId="1974"/>
    <cellStyle name="Comma 22 3" xfId="1975"/>
    <cellStyle name="Comma 22 4" xfId="1976"/>
    <cellStyle name="Comma 23" xfId="1977"/>
    <cellStyle name="Comma 23 2" xfId="1978"/>
    <cellStyle name="Comma 23 3" xfId="1979"/>
    <cellStyle name="Comma 23 4" xfId="1980"/>
    <cellStyle name="Comma 24" xfId="1981"/>
    <cellStyle name="Comma 24 2" xfId="1982"/>
    <cellStyle name="Comma 24 3" xfId="1983"/>
    <cellStyle name="Comma 24 4" xfId="1984"/>
    <cellStyle name="Comma 25" xfId="1985"/>
    <cellStyle name="Comma 25 2" xfId="1986"/>
    <cellStyle name="Comma 26" xfId="1987"/>
    <cellStyle name="Comma 26 2" xfId="1988"/>
    <cellStyle name="Comma 26 2 2" xfId="1989"/>
    <cellStyle name="Comma 27" xfId="1990"/>
    <cellStyle name="Comma 27 2" xfId="1991"/>
    <cellStyle name="Comma 28" xfId="70"/>
    <cellStyle name="Comma 28 2" xfId="1992"/>
    <cellStyle name="Comma 28 2 2 4 2" xfId="1993"/>
    <cellStyle name="Comma 28 2 2 9" xfId="1994"/>
    <cellStyle name="Comma 29" xfId="1995"/>
    <cellStyle name="Comma 29 2" xfId="1996"/>
    <cellStyle name="Comma 3" xfId="62"/>
    <cellStyle name="Comma 3 2" xfId="1997"/>
    <cellStyle name="Comma 3 2 10" xfId="1998"/>
    <cellStyle name="Comma 3 2 11" xfId="1999"/>
    <cellStyle name="Comma 3 2 12" xfId="2000"/>
    <cellStyle name="Comma 3 2 13" xfId="2001"/>
    <cellStyle name="Comma 3 2 14" xfId="2002"/>
    <cellStyle name="Comma 3 2 15" xfId="2003"/>
    <cellStyle name="Comma 3 2 2" xfId="2004"/>
    <cellStyle name="Comma 3 2 2 2" xfId="2005"/>
    <cellStyle name="Comma 3 2 2 3" xfId="2006"/>
    <cellStyle name="Comma 3 2 2 4" xfId="2007"/>
    <cellStyle name="Comma 3 2 3" xfId="2008"/>
    <cellStyle name="Comma 3 2 3 2" xfId="2009"/>
    <cellStyle name="Comma 3 2 3 3" xfId="2010"/>
    <cellStyle name="Comma 3 2 3 4" xfId="2011"/>
    <cellStyle name="Comma 3 2 4" xfId="2012"/>
    <cellStyle name="Comma 3 2 5" xfId="2013"/>
    <cellStyle name="Comma 3 2 6" xfId="2014"/>
    <cellStyle name="Comma 3 2 7" xfId="2015"/>
    <cellStyle name="Comma 3 2 8" xfId="2016"/>
    <cellStyle name="Comma 3 2 9" xfId="2017"/>
    <cellStyle name="Comma 3 3" xfId="2018"/>
    <cellStyle name="Comma 3 3 2" xfId="2019"/>
    <cellStyle name="Comma 3 3 3" xfId="2020"/>
    <cellStyle name="Comma 3 3 4" xfId="2021"/>
    <cellStyle name="Comma 3 4" xfId="2022"/>
    <cellStyle name="Comma 3 4 2" xfId="2023"/>
    <cellStyle name="Comma 3 4 3" xfId="2024"/>
    <cellStyle name="Comma 3 4 4" xfId="2025"/>
    <cellStyle name="Comma 3 5" xfId="2026"/>
    <cellStyle name="Comma 3 5 2" xfId="2027"/>
    <cellStyle name="Comma 3 6" xfId="2028"/>
    <cellStyle name="Comma 3 6 2" xfId="2029"/>
    <cellStyle name="Comma 3 7" xfId="2030"/>
    <cellStyle name="Comma 3 7 2" xfId="2031"/>
    <cellStyle name="Comma 3 8" xfId="2032"/>
    <cellStyle name="Comma 3 9" xfId="2033"/>
    <cellStyle name="Comma 30" xfId="2034"/>
    <cellStyle name="Comma 30 2" xfId="2035"/>
    <cellStyle name="Comma 31" xfId="2036"/>
    <cellStyle name="Comma 31 2" xfId="2037"/>
    <cellStyle name="Comma 32" xfId="2038"/>
    <cellStyle name="Comma 32 2" xfId="2039"/>
    <cellStyle name="Comma 32 2 2" xfId="2040"/>
    <cellStyle name="Comma 32 3" xfId="2041"/>
    <cellStyle name="Comma 33" xfId="2042"/>
    <cellStyle name="Comma 33 2" xfId="2043"/>
    <cellStyle name="Comma 34" xfId="2044"/>
    <cellStyle name="Comma 34 2" xfId="2045"/>
    <cellStyle name="Comma 35" xfId="2046"/>
    <cellStyle name="Comma 35 2" xfId="2047"/>
    <cellStyle name="Comma 35 3" xfId="2048"/>
    <cellStyle name="Comma 35 3 2" xfId="2049"/>
    <cellStyle name="Comma 35 3 2 2" xfId="2050"/>
    <cellStyle name="Comma 35 3 2 2 2" xfId="2051"/>
    <cellStyle name="Comma 35 3 2 2 3" xfId="2052"/>
    <cellStyle name="Comma 35 3 2 3" xfId="2053"/>
    <cellStyle name="Comma 35 3 2 4" xfId="2054"/>
    <cellStyle name="Comma 35 3 3" xfId="2055"/>
    <cellStyle name="Comma 35 3 3 2" xfId="2056"/>
    <cellStyle name="Comma 35 3 3 3" xfId="2057"/>
    <cellStyle name="Comma 35 3 4" xfId="2058"/>
    <cellStyle name="Comma 35 3 5" xfId="2059"/>
    <cellStyle name="Comma 35 4" xfId="2060"/>
    <cellStyle name="Comma 35 4 2" xfId="2061"/>
    <cellStyle name="Comma 35 4 2 2" xfId="2062"/>
    <cellStyle name="Comma 35 4 2 2 2" xfId="2063"/>
    <cellStyle name="Comma 35 4 2 2 3" xfId="2064"/>
    <cellStyle name="Comma 35 4 2 3" xfId="2065"/>
    <cellStyle name="Comma 35 4 2 4" xfId="2066"/>
    <cellStyle name="Comma 35 4 3" xfId="2067"/>
    <cellStyle name="Comma 35 4 3 2" xfId="2068"/>
    <cellStyle name="Comma 35 4 3 3" xfId="2069"/>
    <cellStyle name="Comma 35 4 4" xfId="2070"/>
    <cellStyle name="Comma 35 4 5" xfId="2071"/>
    <cellStyle name="Comma 35 5" xfId="2072"/>
    <cellStyle name="Comma 35 5 2" xfId="2073"/>
    <cellStyle name="Comma 35 5 2 2" xfId="2074"/>
    <cellStyle name="Comma 36" xfId="2075"/>
    <cellStyle name="Comma 36 2" xfId="2076"/>
    <cellStyle name="Comma 37" xfId="2077"/>
    <cellStyle name="Comma 37 2" xfId="2078"/>
    <cellStyle name="Comma 38" xfId="2079"/>
    <cellStyle name="Comma 39" xfId="2080"/>
    <cellStyle name="Comma 39 2" xfId="2081"/>
    <cellStyle name="Comma 4" xfId="82"/>
    <cellStyle name="Comma 4 10" xfId="2082"/>
    <cellStyle name="Comma 4 10 2" xfId="2083"/>
    <cellStyle name="Comma 4 11" xfId="2084"/>
    <cellStyle name="Comma 4 12" xfId="2085"/>
    <cellStyle name="Comma 4 13" xfId="2086"/>
    <cellStyle name="Comma 4 14" xfId="2087"/>
    <cellStyle name="Comma 4 15" xfId="2088"/>
    <cellStyle name="Comma 4 16" xfId="2089"/>
    <cellStyle name="Comma 4 17" xfId="2090"/>
    <cellStyle name="Comma 4 18" xfId="2091"/>
    <cellStyle name="Comma 4 19" xfId="2092"/>
    <cellStyle name="Comma 4 2" xfId="2093"/>
    <cellStyle name="Comma 4 2 2" xfId="2094"/>
    <cellStyle name="Comma 4 2 2 3" xfId="2095"/>
    <cellStyle name="Comma 4 2 3" xfId="2096"/>
    <cellStyle name="Comma 4 2 3 2" xfId="2097"/>
    <cellStyle name="Comma 4 20" xfId="2098"/>
    <cellStyle name="Comma 4 21" xfId="2099"/>
    <cellStyle name="Comma 4 3" xfId="2100"/>
    <cellStyle name="Comma 4 3 2" xfId="2101"/>
    <cellStyle name="Comma 4 3 2 2" xfId="2102"/>
    <cellStyle name="Comma 4 3 3" xfId="2103"/>
    <cellStyle name="Comma 4 3 4" xfId="2104"/>
    <cellStyle name="Comma 4 4" xfId="2105"/>
    <cellStyle name="Comma 4 4 2" xfId="2106"/>
    <cellStyle name="Comma 4 4 3" xfId="2107"/>
    <cellStyle name="Comma 4 4 4" xfId="2108"/>
    <cellStyle name="Comma 4 5" xfId="2109"/>
    <cellStyle name="Comma 4 6" xfId="2110"/>
    <cellStyle name="Comma 4 7" xfId="2111"/>
    <cellStyle name="Comma 4 8" xfId="2112"/>
    <cellStyle name="Comma 4 9" xfId="2113"/>
    <cellStyle name="Comma 4_THEO DOI THUC HIEN (GỐC 1)" xfId="2114"/>
    <cellStyle name="Comma 40" xfId="2115"/>
    <cellStyle name="Comma 40 2" xfId="2116"/>
    <cellStyle name="Comma 41" xfId="2117"/>
    <cellStyle name="Comma 42" xfId="2118"/>
    <cellStyle name="Comma 43" xfId="2119"/>
    <cellStyle name="Comma 44" xfId="2120"/>
    <cellStyle name="Comma 45" xfId="2121"/>
    <cellStyle name="Comma 46" xfId="2122"/>
    <cellStyle name="Comma 47" xfId="2123"/>
    <cellStyle name="Comma 48" xfId="2124"/>
    <cellStyle name="Comma 49" xfId="2125"/>
    <cellStyle name="Comma 5" xfId="93"/>
    <cellStyle name="Comma 5 10" xfId="2126"/>
    <cellStyle name="Comma 5 11" xfId="2127"/>
    <cellStyle name="Comma 5 12" xfId="2128"/>
    <cellStyle name="Comma 5 13" xfId="2129"/>
    <cellStyle name="Comma 5 14" xfId="2130"/>
    <cellStyle name="Comma 5 15" xfId="2131"/>
    <cellStyle name="Comma 5 16" xfId="2132"/>
    <cellStyle name="Comma 5 17" xfId="2133"/>
    <cellStyle name="Comma 5 17 2" xfId="2134"/>
    <cellStyle name="Comma 5 17 3" xfId="2135"/>
    <cellStyle name="Comma 5 18" xfId="2136"/>
    <cellStyle name="Comma 5 19" xfId="2137"/>
    <cellStyle name="Comma 5 2" xfId="2138"/>
    <cellStyle name="Comma 5 20" xfId="2139"/>
    <cellStyle name="Comma 5 21" xfId="2140"/>
    <cellStyle name="Comma 5 21 2" xfId="2141"/>
    <cellStyle name="Comma 5 21 2 2" xfId="2142"/>
    <cellStyle name="Comma 5 21 2 2 2" xfId="2143"/>
    <cellStyle name="Comma 5 21 2 2 3" xfId="2144"/>
    <cellStyle name="Comma 5 21 2 3" xfId="2145"/>
    <cellStyle name="Comma 5 21 2 3 2" xfId="2146"/>
    <cellStyle name="Comma 5 21 2 3 3" xfId="94"/>
    <cellStyle name="Comma 5 21 2 4" xfId="2147"/>
    <cellStyle name="Comma 5 21 2 5" xfId="2148"/>
    <cellStyle name="Comma 5 21 3" xfId="2149"/>
    <cellStyle name="Comma 5 21 3 2" xfId="2150"/>
    <cellStyle name="Comma 5 21 3 2 2" xfId="2151"/>
    <cellStyle name="Comma 5 21 3 2 3" xfId="2152"/>
    <cellStyle name="Comma 5 21 3 3" xfId="2153"/>
    <cellStyle name="Comma 5 21 3 4" xfId="2154"/>
    <cellStyle name="Comma 5 21 4" xfId="2155"/>
    <cellStyle name="Comma 5 21 4 2" xfId="2156"/>
    <cellStyle name="Comma 5 21 4 3" xfId="2157"/>
    <cellStyle name="Comma 5 21 5" xfId="2158"/>
    <cellStyle name="Comma 5 21 6" xfId="2159"/>
    <cellStyle name="Comma 5 22" xfId="2160"/>
    <cellStyle name="Comma 5 22 2" xfId="2161"/>
    <cellStyle name="Comma 5 22 2 2" xfId="2162"/>
    <cellStyle name="Comma 5 22 2 3" xfId="2163"/>
    <cellStyle name="Comma 5 22 3" xfId="2164"/>
    <cellStyle name="Comma 5 22 4" xfId="2165"/>
    <cellStyle name="Comma 5 23" xfId="2166"/>
    <cellStyle name="Comma 5 24" xfId="2167"/>
    <cellStyle name="Comma 5 3" xfId="2168"/>
    <cellStyle name="Comma 5 3 2" xfId="2169"/>
    <cellStyle name="Comma 5 4" xfId="2170"/>
    <cellStyle name="Comma 5 4 2" xfId="2171"/>
    <cellStyle name="Comma 5 5" xfId="2172"/>
    <cellStyle name="Comma 5 5 2" xfId="2173"/>
    <cellStyle name="Comma 5 5 3" xfId="2174"/>
    <cellStyle name="Comma 5 6" xfId="2175"/>
    <cellStyle name="Comma 5 7" xfId="2176"/>
    <cellStyle name="Comma 5 8" xfId="2177"/>
    <cellStyle name="Comma 5 9" xfId="2178"/>
    <cellStyle name="Comma 5_05-12  KH trung han 2016-2020 - Liem Thinh edited" xfId="2179"/>
    <cellStyle name="Comma 50" xfId="2180"/>
    <cellStyle name="Comma 50 2" xfId="2181"/>
    <cellStyle name="Comma 50 2 2" xfId="2182"/>
    <cellStyle name="Comma 50 2 2 2" xfId="2183"/>
    <cellStyle name="Comma 50 2 2 3" xfId="2184"/>
    <cellStyle name="Comma 50 2 3" xfId="2185"/>
    <cellStyle name="Comma 50 2 4" xfId="2186"/>
    <cellStyle name="Comma 50 3" xfId="2187"/>
    <cellStyle name="Comma 50 3 2" xfId="2188"/>
    <cellStyle name="Comma 50 3 3" xfId="2189"/>
    <cellStyle name="Comma 50 4" xfId="2190"/>
    <cellStyle name="Comma 50 5" xfId="2191"/>
    <cellStyle name="Comma 51" xfId="2192"/>
    <cellStyle name="Comma 51 2" xfId="2193"/>
    <cellStyle name="Comma 51 2 2" xfId="2194"/>
    <cellStyle name="Comma 51 2 2 2" xfId="2195"/>
    <cellStyle name="Comma 51 2 2 3" xfId="2196"/>
    <cellStyle name="Comma 51 2 3" xfId="2197"/>
    <cellStyle name="Comma 51 2 4" xfId="2198"/>
    <cellStyle name="Comma 51 3" xfId="2199"/>
    <cellStyle name="Comma 51 3 2" xfId="2200"/>
    <cellStyle name="Comma 51 3 3" xfId="2201"/>
    <cellStyle name="Comma 51 4" xfId="2202"/>
    <cellStyle name="Comma 51 5" xfId="2203"/>
    <cellStyle name="Comma 52" xfId="2204"/>
    <cellStyle name="Comma 52 2" xfId="2205"/>
    <cellStyle name="Comma 53" xfId="2206"/>
    <cellStyle name="Comma 53 2" xfId="2207"/>
    <cellStyle name="Comma 53 2 2" xfId="2208"/>
    <cellStyle name="Comma 53 2 3" xfId="2209"/>
    <cellStyle name="Comma 53 3" xfId="2210"/>
    <cellStyle name="Comma 53 4" xfId="2211"/>
    <cellStyle name="Comma 54" xfId="2212"/>
    <cellStyle name="Comma 54 2" xfId="2213"/>
    <cellStyle name="Comma 55" xfId="2214"/>
    <cellStyle name="Comma 55 2" xfId="2215"/>
    <cellStyle name="Comma 55 3" xfId="2216"/>
    <cellStyle name="Comma 56" xfId="2217"/>
    <cellStyle name="Comma 57" xfId="2218"/>
    <cellStyle name="Comma 57 2" xfId="2219"/>
    <cellStyle name="Comma 57 4" xfId="2220"/>
    <cellStyle name="Comma 58" xfId="2221"/>
    <cellStyle name="Comma 59" xfId="2222"/>
    <cellStyle name="Comma 6" xfId="7"/>
    <cellStyle name="Comma 6 2" xfId="2223"/>
    <cellStyle name="Comma 6 2 2" xfId="2224"/>
    <cellStyle name="Comma 6 3" xfId="8"/>
    <cellStyle name="Comma 6 4" xfId="2225"/>
    <cellStyle name="Comma 60" xfId="2226"/>
    <cellStyle name="Comma 61" xfId="2227"/>
    <cellStyle name="Comma 62" xfId="2228"/>
    <cellStyle name="Comma 63" xfId="2229"/>
    <cellStyle name="Comma 64" xfId="2230"/>
    <cellStyle name="Comma 65" xfId="2231"/>
    <cellStyle name="Comma 66" xfId="2232"/>
    <cellStyle name="Comma 67" xfId="2233"/>
    <cellStyle name="Comma 68" xfId="2234"/>
    <cellStyle name="Comma 7" xfId="60"/>
    <cellStyle name="Comma 7 2" xfId="2235"/>
    <cellStyle name="Comma 7 3" xfId="2236"/>
    <cellStyle name="Comma 7 3 2" xfId="2237"/>
    <cellStyle name="Comma 7 4" xfId="2238"/>
    <cellStyle name="Comma 7 5" xfId="2239"/>
    <cellStyle name="Comma 7 6" xfId="2240"/>
    <cellStyle name="Comma 7_20131129 Nhu cau 2014_TPCP ODA (co hoan ung)" xfId="2241"/>
    <cellStyle name="Comma 78" xfId="2242"/>
    <cellStyle name="Comma 8" xfId="57"/>
    <cellStyle name="Comma 8 2" xfId="2243"/>
    <cellStyle name="Comma 8 2 2" xfId="2244"/>
    <cellStyle name="Comma 8 3" xfId="2245"/>
    <cellStyle name="Comma 8 4" xfId="2246"/>
    <cellStyle name="Comma 8 5" xfId="2247"/>
    <cellStyle name="Comma 8 6" xfId="2248"/>
    <cellStyle name="Comma 9" xfId="95"/>
    <cellStyle name="Comma 9 2" xfId="96"/>
    <cellStyle name="Comma 9 2 2" xfId="2249"/>
    <cellStyle name="Comma 9 2 3" xfId="2250"/>
    <cellStyle name="Comma 9 3" xfId="2251"/>
    <cellStyle name="Comma 9 3 2" xfId="2252"/>
    <cellStyle name="Comma 9 3 3" xfId="2253"/>
    <cellStyle name="Comma 9 4" xfId="2254"/>
    <cellStyle name="Comma 9 5" xfId="2255"/>
    <cellStyle name="Comma 9 6" xfId="2256"/>
    <cellStyle name="comma zerodec" xfId="2257"/>
    <cellStyle name="Comma0" xfId="9"/>
    <cellStyle name="Comma0 10" xfId="2258"/>
    <cellStyle name="Comma0 11" xfId="2259"/>
    <cellStyle name="Comma0 12" xfId="2260"/>
    <cellStyle name="Comma0 13" xfId="2261"/>
    <cellStyle name="Comma0 14" xfId="2262"/>
    <cellStyle name="Comma0 15" xfId="2263"/>
    <cellStyle name="Comma0 16" xfId="2264"/>
    <cellStyle name="Comma0 2" xfId="2265"/>
    <cellStyle name="Comma0 2 2" xfId="2266"/>
    <cellStyle name="Comma0 3" xfId="2267"/>
    <cellStyle name="Comma0 4" xfId="2268"/>
    <cellStyle name="Comma0 5" xfId="2269"/>
    <cellStyle name="Comma0 6" xfId="2270"/>
    <cellStyle name="Comma0 7" xfId="2271"/>
    <cellStyle name="Comma0 8" xfId="2272"/>
    <cellStyle name="Comma0 9" xfId="2273"/>
    <cellStyle name="Company Name" xfId="2274"/>
    <cellStyle name="cong" xfId="2275"/>
    <cellStyle name="Copied" xfId="2276"/>
    <cellStyle name="Co聭ma_Sheet1" xfId="2277"/>
    <cellStyle name="CR Comma" xfId="2278"/>
    <cellStyle name="CR Currency" xfId="2279"/>
    <cellStyle name="Credit" xfId="2280"/>
    <cellStyle name="Credit subtotal" xfId="2281"/>
    <cellStyle name="Credit subtotal 2" xfId="2282"/>
    <cellStyle name="Credit Total" xfId="2283"/>
    <cellStyle name="Cࡵrrency_Sheet1_PRODUCTĠ" xfId="2284"/>
    <cellStyle name="Curråncy [0]_FCST_RESULTS" xfId="2285"/>
    <cellStyle name="Currency %" xfId="2286"/>
    <cellStyle name="Currency % 10" xfId="2287"/>
    <cellStyle name="Currency % 11" xfId="2288"/>
    <cellStyle name="Currency % 12" xfId="2289"/>
    <cellStyle name="Currency % 13" xfId="2290"/>
    <cellStyle name="Currency % 14" xfId="2291"/>
    <cellStyle name="Currency % 15" xfId="2292"/>
    <cellStyle name="Currency % 2" xfId="2293"/>
    <cellStyle name="Currency % 3" xfId="2294"/>
    <cellStyle name="Currency % 4" xfId="2295"/>
    <cellStyle name="Currency % 5" xfId="2296"/>
    <cellStyle name="Currency % 6" xfId="2297"/>
    <cellStyle name="Currency % 7" xfId="2298"/>
    <cellStyle name="Currency % 8" xfId="2299"/>
    <cellStyle name="Currency % 9" xfId="2300"/>
    <cellStyle name="Currency %_05-12  KH trung han 2016-2020 - Liem Thinh edited" xfId="2301"/>
    <cellStyle name="Currency [0] 2" xfId="2302"/>
    <cellStyle name="Currency [0] 2 2" xfId="2303"/>
    <cellStyle name="Currency [0]ßmud plant bolted_RESULTS" xfId="2304"/>
    <cellStyle name="Currency [00]" xfId="2305"/>
    <cellStyle name="Currency [00] 10" xfId="2306"/>
    <cellStyle name="Currency [00] 11" xfId="2307"/>
    <cellStyle name="Currency [00] 12" xfId="2308"/>
    <cellStyle name="Currency [00] 13" xfId="2309"/>
    <cellStyle name="Currency [00] 14" xfId="2310"/>
    <cellStyle name="Currency [00] 15" xfId="2311"/>
    <cellStyle name="Currency [00] 16" xfId="2312"/>
    <cellStyle name="Currency [00] 2" xfId="2313"/>
    <cellStyle name="Currency [00] 3" xfId="2314"/>
    <cellStyle name="Currency [00] 4" xfId="2315"/>
    <cellStyle name="Currency [00] 5" xfId="2316"/>
    <cellStyle name="Currency [00] 6" xfId="2317"/>
    <cellStyle name="Currency [00] 7" xfId="2318"/>
    <cellStyle name="Currency [00] 8" xfId="2319"/>
    <cellStyle name="Currency [00] 9" xfId="2320"/>
    <cellStyle name="Currency 0.0" xfId="2321"/>
    <cellStyle name="Currency 0.0%" xfId="2322"/>
    <cellStyle name="Currency 0.0_05-12  KH trung han 2016-2020 - Liem Thinh edited" xfId="2323"/>
    <cellStyle name="Currency 0.00" xfId="2324"/>
    <cellStyle name="Currency 0.00%" xfId="2325"/>
    <cellStyle name="Currency 0.00_05-12  KH trung han 2016-2020 - Liem Thinh edited" xfId="2326"/>
    <cellStyle name="Currency 0.000" xfId="2327"/>
    <cellStyle name="Currency 0.000%" xfId="2328"/>
    <cellStyle name="Currency 0.000_05-12  KH trung han 2016-2020 - Liem Thinh edited" xfId="2329"/>
    <cellStyle name="Currency 2" xfId="2330"/>
    <cellStyle name="Currency 2 10" xfId="2331"/>
    <cellStyle name="Currency 2 11" xfId="2332"/>
    <cellStyle name="Currency 2 12" xfId="2333"/>
    <cellStyle name="Currency 2 13" xfId="2334"/>
    <cellStyle name="Currency 2 14" xfId="2335"/>
    <cellStyle name="Currency 2 15" xfId="2336"/>
    <cellStyle name="Currency 2 16" xfId="2337"/>
    <cellStyle name="Currency 2 17" xfId="2338"/>
    <cellStyle name="Currency 2 2" xfId="2339"/>
    <cellStyle name="Currency 2 3" xfId="2340"/>
    <cellStyle name="Currency 2 4" xfId="2341"/>
    <cellStyle name="Currency 2 5" xfId="2342"/>
    <cellStyle name="Currency 2 6" xfId="2343"/>
    <cellStyle name="Currency 2 7" xfId="2344"/>
    <cellStyle name="Currency 2 8" xfId="2345"/>
    <cellStyle name="Currency 2 9" xfId="2346"/>
    <cellStyle name="Currency 3" xfId="2347"/>
    <cellStyle name="Currency 3 2" xfId="2348"/>
    <cellStyle name="Currency![0]_FCSt (2)" xfId="2349"/>
    <cellStyle name="Currency0" xfId="10"/>
    <cellStyle name="Currency0 10" xfId="2350"/>
    <cellStyle name="Currency0 11" xfId="2351"/>
    <cellStyle name="Currency0 12" xfId="2352"/>
    <cellStyle name="Currency0 13" xfId="2353"/>
    <cellStyle name="Currency0 14" xfId="2354"/>
    <cellStyle name="Currency0 15" xfId="2355"/>
    <cellStyle name="Currency0 16" xfId="2356"/>
    <cellStyle name="Currency0 2" xfId="2357"/>
    <cellStyle name="Currency0 2 2" xfId="2358"/>
    <cellStyle name="Currency0 3" xfId="2359"/>
    <cellStyle name="Currency0 4" xfId="2360"/>
    <cellStyle name="Currency0 5" xfId="2361"/>
    <cellStyle name="Currency0 6" xfId="2362"/>
    <cellStyle name="Currency0 7" xfId="2363"/>
    <cellStyle name="Currency0 8" xfId="2364"/>
    <cellStyle name="Currency0 9" xfId="2365"/>
    <cellStyle name="Currency1" xfId="2366"/>
    <cellStyle name="Currency1 10" xfId="2367"/>
    <cellStyle name="Currency1 11" xfId="2368"/>
    <cellStyle name="Currency1 12" xfId="2369"/>
    <cellStyle name="Currency1 13" xfId="2370"/>
    <cellStyle name="Currency1 14" xfId="2371"/>
    <cellStyle name="Currency1 15" xfId="2372"/>
    <cellStyle name="Currency1 16" xfId="2373"/>
    <cellStyle name="Currency1 2" xfId="2374"/>
    <cellStyle name="Currency1 2 2" xfId="2375"/>
    <cellStyle name="Currency1 3" xfId="2376"/>
    <cellStyle name="Currency1 4" xfId="2377"/>
    <cellStyle name="Currency1 5" xfId="2378"/>
    <cellStyle name="Currency1 6" xfId="2379"/>
    <cellStyle name="Currency1 7" xfId="2380"/>
    <cellStyle name="Currency1 8" xfId="2381"/>
    <cellStyle name="Currency1 9" xfId="2382"/>
    <cellStyle name="D1" xfId="2383"/>
    <cellStyle name="Date" xfId="11"/>
    <cellStyle name="Date 10" xfId="2384"/>
    <cellStyle name="Date 11" xfId="2385"/>
    <cellStyle name="Date 12" xfId="2386"/>
    <cellStyle name="Date 13" xfId="2387"/>
    <cellStyle name="Date 14" xfId="2388"/>
    <cellStyle name="Date 15" xfId="2389"/>
    <cellStyle name="Date 16" xfId="2390"/>
    <cellStyle name="Date 2" xfId="2391"/>
    <cellStyle name="Date 2 2" xfId="2392"/>
    <cellStyle name="Date 3" xfId="2393"/>
    <cellStyle name="Date 4" xfId="2394"/>
    <cellStyle name="Date 5" xfId="2395"/>
    <cellStyle name="Date 6" xfId="2396"/>
    <cellStyle name="Date 7" xfId="2397"/>
    <cellStyle name="Date 8" xfId="2398"/>
    <cellStyle name="Date 9" xfId="2399"/>
    <cellStyle name="Date Short" xfId="2400"/>
    <cellStyle name="Date Short 2" xfId="2401"/>
    <cellStyle name="Date_Book1" xfId="2402"/>
    <cellStyle name="Dấu phảy [0]" xfId="2" builtinId="6"/>
    <cellStyle name="Dấu phảy [0] 2" xfId="2403"/>
    <cellStyle name="Dấu phảy 2" xfId="56"/>
    <cellStyle name="Dấu phảy 2 2" xfId="2404"/>
    <cellStyle name="Dấu phảy 2 2 2" xfId="2405"/>
    <cellStyle name="Dấu phảy 2 3" xfId="2406"/>
    <cellStyle name="Dấu phảy 2 4" xfId="2407"/>
    <cellStyle name="Dấu phảy 4" xfId="12"/>
    <cellStyle name="Dấu phảy 6" xfId="97"/>
    <cellStyle name="Dấu_phảy" xfId="1" builtinId="3"/>
    <cellStyle name="DAUDE" xfId="2408"/>
    <cellStyle name="Debit" xfId="2409"/>
    <cellStyle name="Debit subtotal" xfId="2410"/>
    <cellStyle name="Debit subtotal 2" xfId="2411"/>
    <cellStyle name="Debit Total" xfId="2412"/>
    <cellStyle name="DELTA" xfId="2413"/>
    <cellStyle name="DELTA 10" xfId="2414"/>
    <cellStyle name="DELTA 11" xfId="2415"/>
    <cellStyle name="DELTA 12" xfId="2416"/>
    <cellStyle name="DELTA 13" xfId="2417"/>
    <cellStyle name="DELTA 14" xfId="2418"/>
    <cellStyle name="DELTA 15" xfId="2419"/>
    <cellStyle name="DELTA 2" xfId="2420"/>
    <cellStyle name="DELTA 3" xfId="2421"/>
    <cellStyle name="DELTA 4" xfId="2422"/>
    <cellStyle name="DELTA 5" xfId="2423"/>
    <cellStyle name="DELTA 6" xfId="2424"/>
    <cellStyle name="DELTA 7" xfId="2425"/>
    <cellStyle name="DELTA 8" xfId="2426"/>
    <cellStyle name="DELTA 9" xfId="2427"/>
    <cellStyle name="Dezimal [0]_35ERI8T2gbIEMixb4v26icuOo" xfId="2428"/>
    <cellStyle name="Dezimal_35ERI8T2gbIEMixb4v26icuOo" xfId="2429"/>
    <cellStyle name="Dg" xfId="2430"/>
    <cellStyle name="Dgia" xfId="2431"/>
    <cellStyle name="Dgia 2" xfId="2432"/>
    <cellStyle name="Dollar (zero dec)" xfId="2433"/>
    <cellStyle name="Dollar (zero dec) 10" xfId="2434"/>
    <cellStyle name="Dollar (zero dec) 11" xfId="2435"/>
    <cellStyle name="Dollar (zero dec) 12" xfId="2436"/>
    <cellStyle name="Dollar (zero dec) 13" xfId="2437"/>
    <cellStyle name="Dollar (zero dec) 14" xfId="2438"/>
    <cellStyle name="Dollar (zero dec) 15" xfId="2439"/>
    <cellStyle name="Dollar (zero dec) 16" xfId="2440"/>
    <cellStyle name="Dollar (zero dec) 2" xfId="2441"/>
    <cellStyle name="Dollar (zero dec) 2 2" xfId="2442"/>
    <cellStyle name="Dollar (zero dec) 3" xfId="2443"/>
    <cellStyle name="Dollar (zero dec) 4" xfId="2444"/>
    <cellStyle name="Dollar (zero dec) 5" xfId="2445"/>
    <cellStyle name="Dollar (zero dec) 6" xfId="2446"/>
    <cellStyle name="Dollar (zero dec) 7" xfId="2447"/>
    <cellStyle name="Dollar (zero dec) 8" xfId="2448"/>
    <cellStyle name="Dollar (zero dec) 9" xfId="2449"/>
    <cellStyle name="Don gia" xfId="2450"/>
    <cellStyle name="Dziesi?tny [0]_Invoices2001Slovakia" xfId="2451"/>
    <cellStyle name="Dziesi?tny_Invoices2001Slovakia" xfId="2452"/>
    <cellStyle name="Dziesietny [0]_Invoices2001Slovakia" xfId="2453"/>
    <cellStyle name="Dziesiętny [0]_Invoices2001Slovakia" xfId="2454"/>
    <cellStyle name="Dziesietny [0]_Invoices2001Slovakia 2" xfId="2455"/>
    <cellStyle name="Dziesiętny [0]_Invoices2001Slovakia 2" xfId="2456"/>
    <cellStyle name="Dziesietny [0]_Invoices2001Slovakia 3" xfId="2457"/>
    <cellStyle name="Dziesiętny [0]_Invoices2001Slovakia 3" xfId="2458"/>
    <cellStyle name="Dziesietny [0]_Invoices2001Slovakia 4" xfId="2459"/>
    <cellStyle name="Dziesiętny [0]_Invoices2001Slovakia 4" xfId="2460"/>
    <cellStyle name="Dziesietny [0]_Invoices2001Slovakia 5" xfId="2461"/>
    <cellStyle name="Dziesiętny [0]_Invoices2001Slovakia 5" xfId="2462"/>
    <cellStyle name="Dziesietny [0]_Invoices2001Slovakia 6" xfId="2463"/>
    <cellStyle name="Dziesiętny [0]_Invoices2001Slovakia 6" xfId="2464"/>
    <cellStyle name="Dziesietny [0]_Invoices2001Slovakia 7" xfId="2465"/>
    <cellStyle name="Dziesiętny [0]_Invoices2001Slovakia 7" xfId="2466"/>
    <cellStyle name="Dziesietny [0]_Invoices2001Slovakia_01_Nha so 1_Dien" xfId="2467"/>
    <cellStyle name="Dziesiętny [0]_Invoices2001Slovakia_01_Nha so 1_Dien" xfId="2468"/>
    <cellStyle name="Dziesietny [0]_Invoices2001Slovakia_05-12  KH trung han 2016-2020 - Liem Thinh edited" xfId="2469"/>
    <cellStyle name="Dziesiętny [0]_Invoices2001Slovakia_05-12  KH trung han 2016-2020 - Liem Thinh edited" xfId="2470"/>
    <cellStyle name="Dziesietny [0]_Invoices2001Slovakia_10_Nha so 10_Dien1" xfId="2471"/>
    <cellStyle name="Dziesiętny [0]_Invoices2001Slovakia_10_Nha so 10_Dien1" xfId="2472"/>
    <cellStyle name="Dziesietny [0]_Invoices2001Slovakia_Book1" xfId="2473"/>
    <cellStyle name="Dziesiętny [0]_Invoices2001Slovakia_Book1" xfId="2474"/>
    <cellStyle name="Dziesietny [0]_Invoices2001Slovakia_Book1_1" xfId="2475"/>
    <cellStyle name="Dziesiętny [0]_Invoices2001Slovakia_Book1_1" xfId="2476"/>
    <cellStyle name="Dziesietny [0]_Invoices2001Slovakia_Book1_1_Book1" xfId="2477"/>
    <cellStyle name="Dziesiętny [0]_Invoices2001Slovakia_Book1_1_Book1" xfId="2478"/>
    <cellStyle name="Dziesietny [0]_Invoices2001Slovakia_Book1_2" xfId="2479"/>
    <cellStyle name="Dziesiętny [0]_Invoices2001Slovakia_Book1_2" xfId="2480"/>
    <cellStyle name="Dziesietny [0]_Invoices2001Slovakia_Book1_Nhu cau von ung truoc 2011 Tha h Hoa + Nge An gui TW" xfId="2481"/>
    <cellStyle name="Dziesiętny [0]_Invoices2001Slovakia_Book1_Nhu cau von ung truoc 2011 Tha h Hoa + Nge An gui TW" xfId="2482"/>
    <cellStyle name="Dziesietny [0]_Invoices2001Slovakia_Book1_Tong hop Cac tuyen(9-1-06)" xfId="2483"/>
    <cellStyle name="Dziesiętny [0]_Invoices2001Slovakia_Book1_Tong hop Cac tuyen(9-1-06)" xfId="2484"/>
    <cellStyle name="Dziesietny [0]_Invoices2001Slovakia_Book1_ung truoc 2011 NSTW Thanh Hoa + Nge An gui Thu 12-5" xfId="2485"/>
    <cellStyle name="Dziesiętny [0]_Invoices2001Slovakia_Book1_ung truoc 2011 NSTW Thanh Hoa + Nge An gui Thu 12-5" xfId="2486"/>
    <cellStyle name="Dziesietny [0]_Invoices2001Slovakia_Copy of 05-12  KH trung han 2016-2020 - Liem Thinh edited (1)" xfId="2487"/>
    <cellStyle name="Dziesiętny [0]_Invoices2001Slovakia_Copy of 05-12  KH trung han 2016-2020 - Liem Thinh edited (1)" xfId="2488"/>
    <cellStyle name="Dziesietny [0]_Invoices2001Slovakia_d-uong+TDT" xfId="2489"/>
    <cellStyle name="Dziesiętny [0]_Invoices2001Slovakia_KH TPCP 2016-2020 (tong hop)" xfId="2490"/>
    <cellStyle name="Dziesietny [0]_Invoices2001Slovakia_Nha bao ve(28-7-05)" xfId="2491"/>
    <cellStyle name="Dziesiętny [0]_Invoices2001Slovakia_Nha bao ve(28-7-05)" xfId="2492"/>
    <cellStyle name="Dziesietny [0]_Invoices2001Slovakia_NHA de xe nguyen du" xfId="2493"/>
    <cellStyle name="Dziesiętny [0]_Invoices2001Slovakia_NHA de xe nguyen du" xfId="2494"/>
    <cellStyle name="Dziesietny [0]_Invoices2001Slovakia_Nhalamviec VTC(25-1-05)" xfId="2495"/>
    <cellStyle name="Dziesiętny [0]_Invoices2001Slovakia_Nhalamviec VTC(25-1-05)" xfId="2496"/>
    <cellStyle name="Dziesietny [0]_Invoices2001Slovakia_Nhu cau von ung truoc 2011 Tha h Hoa + Nge An gui TW" xfId="2497"/>
    <cellStyle name="Dziesiętny [0]_Invoices2001Slovakia_TDT KHANH HOA" xfId="2498"/>
    <cellStyle name="Dziesietny [0]_Invoices2001Slovakia_TDT KHANH HOA_Tong hop Cac tuyen(9-1-06)" xfId="2499"/>
    <cellStyle name="Dziesiętny [0]_Invoices2001Slovakia_TDT KHANH HOA_Tong hop Cac tuyen(9-1-06)" xfId="2500"/>
    <cellStyle name="Dziesietny [0]_Invoices2001Slovakia_TDT quangngai" xfId="2501"/>
    <cellStyle name="Dziesiętny [0]_Invoices2001Slovakia_TDT quangngai" xfId="2502"/>
    <cellStyle name="Dziesietny [0]_Invoices2001Slovakia_TMDT(10-5-06)" xfId="2503"/>
    <cellStyle name="Dziesietny_Invoices2001Slovakia" xfId="2504"/>
    <cellStyle name="Dziesiętny_Invoices2001Slovakia" xfId="2505"/>
    <cellStyle name="Dziesietny_Invoices2001Slovakia 2" xfId="2506"/>
    <cellStyle name="Dziesiętny_Invoices2001Slovakia 2" xfId="2507"/>
    <cellStyle name="Dziesietny_Invoices2001Slovakia 3" xfId="2508"/>
    <cellStyle name="Dziesiętny_Invoices2001Slovakia 3" xfId="2509"/>
    <cellStyle name="Dziesietny_Invoices2001Slovakia 4" xfId="2510"/>
    <cellStyle name="Dziesiętny_Invoices2001Slovakia 4" xfId="2511"/>
    <cellStyle name="Dziesietny_Invoices2001Slovakia 5" xfId="2512"/>
    <cellStyle name="Dziesiętny_Invoices2001Slovakia 5" xfId="2513"/>
    <cellStyle name="Dziesietny_Invoices2001Slovakia 6" xfId="2514"/>
    <cellStyle name="Dziesiętny_Invoices2001Slovakia 6" xfId="2515"/>
    <cellStyle name="Dziesietny_Invoices2001Slovakia 7" xfId="2516"/>
    <cellStyle name="Dziesiętny_Invoices2001Slovakia 7" xfId="2517"/>
    <cellStyle name="Dziesietny_Invoices2001Slovakia_01_Nha so 1_Dien" xfId="2518"/>
    <cellStyle name="Dziesiętny_Invoices2001Slovakia_01_Nha so 1_Dien" xfId="2519"/>
    <cellStyle name="Dziesietny_Invoices2001Slovakia_05-12  KH trung han 2016-2020 - Liem Thinh edited" xfId="2520"/>
    <cellStyle name="Dziesiętny_Invoices2001Slovakia_05-12  KH trung han 2016-2020 - Liem Thinh edited" xfId="2521"/>
    <cellStyle name="Dziesietny_Invoices2001Slovakia_10_Nha so 10_Dien1" xfId="2522"/>
    <cellStyle name="Dziesiętny_Invoices2001Slovakia_10_Nha so 10_Dien1" xfId="2523"/>
    <cellStyle name="Dziesietny_Invoices2001Slovakia_Book1" xfId="2524"/>
    <cellStyle name="Dziesiętny_Invoices2001Slovakia_Book1" xfId="2525"/>
    <cellStyle name="Dziesietny_Invoices2001Slovakia_Book1_1" xfId="2526"/>
    <cellStyle name="Dziesiętny_Invoices2001Slovakia_Book1_1" xfId="2527"/>
    <cellStyle name="Dziesietny_Invoices2001Slovakia_Book1_1_Book1" xfId="2528"/>
    <cellStyle name="Dziesiętny_Invoices2001Slovakia_Book1_1_Book1" xfId="2529"/>
    <cellStyle name="Dziesietny_Invoices2001Slovakia_Book1_2" xfId="2530"/>
    <cellStyle name="Dziesiętny_Invoices2001Slovakia_Book1_2" xfId="2531"/>
    <cellStyle name="Dziesietny_Invoices2001Slovakia_Book1_Nhu cau von ung truoc 2011 Tha h Hoa + Nge An gui TW" xfId="2532"/>
    <cellStyle name="Dziesiętny_Invoices2001Slovakia_Book1_Nhu cau von ung truoc 2011 Tha h Hoa + Nge An gui TW" xfId="2533"/>
    <cellStyle name="Dziesietny_Invoices2001Slovakia_Book1_Tong hop Cac tuyen(9-1-06)" xfId="2534"/>
    <cellStyle name="Dziesiętny_Invoices2001Slovakia_Book1_Tong hop Cac tuyen(9-1-06)" xfId="2535"/>
    <cellStyle name="Dziesietny_Invoices2001Slovakia_Book1_ung truoc 2011 NSTW Thanh Hoa + Nge An gui Thu 12-5" xfId="2536"/>
    <cellStyle name="Dziesiętny_Invoices2001Slovakia_Book1_ung truoc 2011 NSTW Thanh Hoa + Nge An gui Thu 12-5" xfId="2537"/>
    <cellStyle name="Dziesietny_Invoices2001Slovakia_Copy of 05-12  KH trung han 2016-2020 - Liem Thinh edited (1)" xfId="2538"/>
    <cellStyle name="Dziesiętny_Invoices2001Slovakia_Copy of 05-12  KH trung han 2016-2020 - Liem Thinh edited (1)" xfId="2539"/>
    <cellStyle name="Dziesietny_Invoices2001Slovakia_d-uong+TDT" xfId="2540"/>
    <cellStyle name="Dziesiętny_Invoices2001Slovakia_KH TPCP 2016-2020 (tong hop)" xfId="2541"/>
    <cellStyle name="Dziesietny_Invoices2001Slovakia_Nha bao ve(28-7-05)" xfId="2542"/>
    <cellStyle name="Dziesiętny_Invoices2001Slovakia_Nha bao ve(28-7-05)" xfId="2543"/>
    <cellStyle name="Dziesietny_Invoices2001Slovakia_NHA de xe nguyen du" xfId="2544"/>
    <cellStyle name="Dziesiętny_Invoices2001Slovakia_NHA de xe nguyen du" xfId="2545"/>
    <cellStyle name="Dziesietny_Invoices2001Slovakia_Nhalamviec VTC(25-1-05)" xfId="2546"/>
    <cellStyle name="Dziesiętny_Invoices2001Slovakia_Nhalamviec VTC(25-1-05)" xfId="2547"/>
    <cellStyle name="Dziesietny_Invoices2001Slovakia_Nhu cau von ung truoc 2011 Tha h Hoa + Nge An gui TW" xfId="2548"/>
    <cellStyle name="Dziesiętny_Invoices2001Slovakia_TDT KHANH HOA" xfId="2549"/>
    <cellStyle name="Dziesietny_Invoices2001Slovakia_TDT KHANH HOA_Tong hop Cac tuyen(9-1-06)" xfId="2550"/>
    <cellStyle name="Dziesiętny_Invoices2001Slovakia_TDT KHANH HOA_Tong hop Cac tuyen(9-1-06)" xfId="2551"/>
    <cellStyle name="Dziesietny_Invoices2001Slovakia_TDT quangngai" xfId="2552"/>
    <cellStyle name="Dziesiętny_Invoices2001Slovakia_TDT quangngai" xfId="2553"/>
    <cellStyle name="Dziesietny_Invoices2001Slovakia_TMDT(10-5-06)" xfId="2554"/>
    <cellStyle name="e" xfId="2555"/>
    <cellStyle name="Enter Currency (0)" xfId="2556"/>
    <cellStyle name="Enter Currency (0) 10" xfId="2557"/>
    <cellStyle name="Enter Currency (0) 11" xfId="2558"/>
    <cellStyle name="Enter Currency (0) 12" xfId="2559"/>
    <cellStyle name="Enter Currency (0) 13" xfId="2560"/>
    <cellStyle name="Enter Currency (0) 14" xfId="2561"/>
    <cellStyle name="Enter Currency (0) 15" xfId="2562"/>
    <cellStyle name="Enter Currency (0) 16" xfId="2563"/>
    <cellStyle name="Enter Currency (0) 2" xfId="2564"/>
    <cellStyle name="Enter Currency (0) 3" xfId="2565"/>
    <cellStyle name="Enter Currency (0) 4" xfId="2566"/>
    <cellStyle name="Enter Currency (0) 5" xfId="2567"/>
    <cellStyle name="Enter Currency (0) 6" xfId="2568"/>
    <cellStyle name="Enter Currency (0) 7" xfId="2569"/>
    <cellStyle name="Enter Currency (0) 8" xfId="2570"/>
    <cellStyle name="Enter Currency (0) 9" xfId="2571"/>
    <cellStyle name="Enter Currency (2)" xfId="2572"/>
    <cellStyle name="Enter Currency (2) 10" xfId="2573"/>
    <cellStyle name="Enter Currency (2) 11" xfId="2574"/>
    <cellStyle name="Enter Currency (2) 12" xfId="2575"/>
    <cellStyle name="Enter Currency (2) 13" xfId="2576"/>
    <cellStyle name="Enter Currency (2) 14" xfId="2577"/>
    <cellStyle name="Enter Currency (2) 15" xfId="2578"/>
    <cellStyle name="Enter Currency (2) 16" xfId="2579"/>
    <cellStyle name="Enter Currency (2) 2" xfId="2580"/>
    <cellStyle name="Enter Currency (2) 3" xfId="2581"/>
    <cellStyle name="Enter Currency (2) 4" xfId="2582"/>
    <cellStyle name="Enter Currency (2) 5" xfId="2583"/>
    <cellStyle name="Enter Currency (2) 6" xfId="2584"/>
    <cellStyle name="Enter Currency (2) 7" xfId="2585"/>
    <cellStyle name="Enter Currency (2) 8" xfId="2586"/>
    <cellStyle name="Enter Currency (2) 9" xfId="2587"/>
    <cellStyle name="Enter Units (0)" xfId="2588"/>
    <cellStyle name="Enter Units (0) 10" xfId="2589"/>
    <cellStyle name="Enter Units (0) 11" xfId="2590"/>
    <cellStyle name="Enter Units (0) 12" xfId="2591"/>
    <cellStyle name="Enter Units (0) 13" xfId="2592"/>
    <cellStyle name="Enter Units (0) 14" xfId="2593"/>
    <cellStyle name="Enter Units (0) 15" xfId="2594"/>
    <cellStyle name="Enter Units (0) 16" xfId="2595"/>
    <cellStyle name="Enter Units (0) 2" xfId="2596"/>
    <cellStyle name="Enter Units (0) 3" xfId="2597"/>
    <cellStyle name="Enter Units (0) 4" xfId="2598"/>
    <cellStyle name="Enter Units (0) 5" xfId="2599"/>
    <cellStyle name="Enter Units (0) 6" xfId="2600"/>
    <cellStyle name="Enter Units (0) 7" xfId="2601"/>
    <cellStyle name="Enter Units (0) 8" xfId="2602"/>
    <cellStyle name="Enter Units (0) 9" xfId="2603"/>
    <cellStyle name="Enter Units (1)" xfId="2604"/>
    <cellStyle name="Enter Units (1) 10" xfId="2605"/>
    <cellStyle name="Enter Units (1) 11" xfId="2606"/>
    <cellStyle name="Enter Units (1) 12" xfId="2607"/>
    <cellStyle name="Enter Units (1) 13" xfId="2608"/>
    <cellStyle name="Enter Units (1) 14" xfId="2609"/>
    <cellStyle name="Enter Units (1) 15" xfId="2610"/>
    <cellStyle name="Enter Units (1) 16" xfId="2611"/>
    <cellStyle name="Enter Units (1) 2" xfId="2612"/>
    <cellStyle name="Enter Units (1) 3" xfId="2613"/>
    <cellStyle name="Enter Units (1) 4" xfId="2614"/>
    <cellStyle name="Enter Units (1) 5" xfId="2615"/>
    <cellStyle name="Enter Units (1) 6" xfId="2616"/>
    <cellStyle name="Enter Units (1) 7" xfId="2617"/>
    <cellStyle name="Enter Units (1) 8" xfId="2618"/>
    <cellStyle name="Enter Units (1) 9" xfId="2619"/>
    <cellStyle name="Enter Units (2)" xfId="2620"/>
    <cellStyle name="Enter Units (2) 10" xfId="2621"/>
    <cellStyle name="Enter Units (2) 11" xfId="2622"/>
    <cellStyle name="Enter Units (2) 12" xfId="2623"/>
    <cellStyle name="Enter Units (2) 13" xfId="2624"/>
    <cellStyle name="Enter Units (2) 14" xfId="2625"/>
    <cellStyle name="Enter Units (2) 15" xfId="2626"/>
    <cellStyle name="Enter Units (2) 16" xfId="2627"/>
    <cellStyle name="Enter Units (2) 2" xfId="2628"/>
    <cellStyle name="Enter Units (2) 3" xfId="2629"/>
    <cellStyle name="Enter Units (2) 4" xfId="2630"/>
    <cellStyle name="Enter Units (2) 5" xfId="2631"/>
    <cellStyle name="Enter Units (2) 6" xfId="2632"/>
    <cellStyle name="Enter Units (2) 7" xfId="2633"/>
    <cellStyle name="Enter Units (2) 8" xfId="2634"/>
    <cellStyle name="Enter Units (2) 9" xfId="2635"/>
    <cellStyle name="Entered" xfId="2636"/>
    <cellStyle name="Euro" xfId="2637"/>
    <cellStyle name="Euro 10" xfId="2638"/>
    <cellStyle name="Euro 11" xfId="2639"/>
    <cellStyle name="Euro 12" xfId="2640"/>
    <cellStyle name="Euro 13" xfId="2641"/>
    <cellStyle name="Euro 14" xfId="2642"/>
    <cellStyle name="Euro 15" xfId="2643"/>
    <cellStyle name="Euro 16" xfId="2644"/>
    <cellStyle name="Euro 2" xfId="2645"/>
    <cellStyle name="Euro 3" xfId="2646"/>
    <cellStyle name="Euro 4" xfId="2647"/>
    <cellStyle name="Euro 5" xfId="2648"/>
    <cellStyle name="Euro 6" xfId="2649"/>
    <cellStyle name="Euro 7" xfId="2650"/>
    <cellStyle name="Euro 8" xfId="2651"/>
    <cellStyle name="Euro 9" xfId="2652"/>
    <cellStyle name="Excel Built-in Normal" xfId="2653"/>
    <cellStyle name="Explanatory Text 2" xfId="2654"/>
    <cellStyle name="f" xfId="2655"/>
    <cellStyle name="f_Danhmuc_Quyhoach2009" xfId="2656"/>
    <cellStyle name="f_Danhmuc_Quyhoach2009 2" xfId="2657"/>
    <cellStyle name="f_Danhmuc_Quyhoach2009 2 2" xfId="2658"/>
    <cellStyle name="Fixed" xfId="13"/>
    <cellStyle name="Fixed 10" xfId="2659"/>
    <cellStyle name="Fixed 11" xfId="2660"/>
    <cellStyle name="Fixed 12" xfId="2661"/>
    <cellStyle name="Fixed 13" xfId="2662"/>
    <cellStyle name="Fixed 14" xfId="2663"/>
    <cellStyle name="Fixed 15" xfId="2664"/>
    <cellStyle name="Fixed 16" xfId="2665"/>
    <cellStyle name="Fixed 2" xfId="2666"/>
    <cellStyle name="Fixed 2 2" xfId="2667"/>
    <cellStyle name="Fixed 3" xfId="2668"/>
    <cellStyle name="Fixed 4" xfId="2669"/>
    <cellStyle name="Fixed 5" xfId="2670"/>
    <cellStyle name="Fixed 6" xfId="2671"/>
    <cellStyle name="Fixed 7" xfId="2672"/>
    <cellStyle name="Fixed 8" xfId="2673"/>
    <cellStyle name="Fixed 9" xfId="2674"/>
    <cellStyle name="Font Britannic16" xfId="2675"/>
    <cellStyle name="Font Britannic18" xfId="2676"/>
    <cellStyle name="Font CenturyCond 18" xfId="2677"/>
    <cellStyle name="Font Cond20" xfId="2678"/>
    <cellStyle name="Font LucidaSans16" xfId="2679"/>
    <cellStyle name="Font NewCenturyCond18" xfId="2680"/>
    <cellStyle name="Font Ottawa14" xfId="2681"/>
    <cellStyle name="Font Ottawa16" xfId="2682"/>
    <cellStyle name="gia" xfId="2683"/>
    <cellStyle name="GIA-MOI" xfId="2684"/>
    <cellStyle name="GIA-MOI 2" xfId="2685"/>
    <cellStyle name="GIA-MOI 3" xfId="2686"/>
    <cellStyle name="GIA-MOI 4" xfId="2687"/>
    <cellStyle name="Good 2" xfId="2688"/>
    <cellStyle name="Grey" xfId="2689"/>
    <cellStyle name="Grey 10" xfId="2690"/>
    <cellStyle name="Grey 11" xfId="2691"/>
    <cellStyle name="Grey 12" xfId="2692"/>
    <cellStyle name="Grey 13" xfId="2693"/>
    <cellStyle name="Grey 14" xfId="2694"/>
    <cellStyle name="Grey 15" xfId="2695"/>
    <cellStyle name="Grey 16" xfId="2696"/>
    <cellStyle name="Grey 2" xfId="2697"/>
    <cellStyle name="Grey 3" xfId="2698"/>
    <cellStyle name="Grey 4" xfId="2699"/>
    <cellStyle name="Grey 5" xfId="2700"/>
    <cellStyle name="Grey 6" xfId="2701"/>
    <cellStyle name="Grey 7" xfId="2702"/>
    <cellStyle name="Grey 8" xfId="2703"/>
    <cellStyle name="Grey 9" xfId="2704"/>
    <cellStyle name="Grey_KH TPCP 2016-2020 (tong hop)" xfId="2705"/>
    <cellStyle name="Group" xfId="2706"/>
    <cellStyle name="H" xfId="2707"/>
    <cellStyle name="ha" xfId="2708"/>
    <cellStyle name="HAI" xfId="71"/>
    <cellStyle name="Head 1" xfId="2709"/>
    <cellStyle name="HEADER" xfId="2710"/>
    <cellStyle name="HEADER 2" xfId="2711"/>
    <cellStyle name="Header1" xfId="14"/>
    <cellStyle name="Header1 2" xfId="2712"/>
    <cellStyle name="Header2" xfId="15"/>
    <cellStyle name="Header2 2" xfId="2713"/>
    <cellStyle name="Header2 2 2" xfId="2714"/>
    <cellStyle name="Header2 2 2 2" xfId="2715"/>
    <cellStyle name="Header2 2 3" xfId="2716"/>
    <cellStyle name="Header2 3" xfId="2717"/>
    <cellStyle name="Header2 3 2" xfId="2718"/>
    <cellStyle name="Header2 4" xfId="2719"/>
    <cellStyle name="Heading" xfId="2720"/>
    <cellStyle name="Heading 1 2" xfId="2721"/>
    <cellStyle name="Heading 2 2" xfId="2722"/>
    <cellStyle name="Heading 3 2" xfId="2723"/>
    <cellStyle name="Heading 4 2" xfId="2724"/>
    <cellStyle name="Heading No Underline" xfId="2725"/>
    <cellStyle name="Heading With Underline" xfId="2726"/>
    <cellStyle name="HEADING1" xfId="2727"/>
    <cellStyle name="HEADING2" xfId="2728"/>
    <cellStyle name="HEADINGS" xfId="2729"/>
    <cellStyle name="HEADINGSTOP" xfId="2730"/>
    <cellStyle name="headoption" xfId="2731"/>
    <cellStyle name="headoption 2" xfId="2732"/>
    <cellStyle name="headoption 3" xfId="2733"/>
    <cellStyle name="Hoa-Scholl" xfId="2734"/>
    <cellStyle name="Hoa-Scholl 2" xfId="2735"/>
    <cellStyle name="HUY" xfId="2736"/>
    <cellStyle name="i phÝ kh¸c_B¶ng 2" xfId="2737"/>
    <cellStyle name="I.3" xfId="2738"/>
    <cellStyle name="i·0" xfId="2739"/>
    <cellStyle name="i·0 2" xfId="2740"/>
    <cellStyle name="ï-¾È»ê_BiÓu TB" xfId="2741"/>
    <cellStyle name="Input [yellow]" xfId="2742"/>
    <cellStyle name="Input [yellow] 10" xfId="2743"/>
    <cellStyle name="Input [yellow] 11" xfId="2744"/>
    <cellStyle name="Input [yellow] 12" xfId="2745"/>
    <cellStyle name="Input [yellow] 13" xfId="2746"/>
    <cellStyle name="Input [yellow] 14" xfId="2747"/>
    <cellStyle name="Input [yellow] 15" xfId="2748"/>
    <cellStyle name="Input [yellow] 16" xfId="2749"/>
    <cellStyle name="Input [yellow] 2" xfId="2750"/>
    <cellStyle name="Input [yellow] 2 2" xfId="2751"/>
    <cellStyle name="Input [yellow] 3" xfId="2752"/>
    <cellStyle name="Input [yellow] 4" xfId="2753"/>
    <cellStyle name="Input [yellow] 5" xfId="2754"/>
    <cellStyle name="Input [yellow] 6" xfId="2755"/>
    <cellStyle name="Input [yellow] 7" xfId="2756"/>
    <cellStyle name="Input [yellow] 8" xfId="2757"/>
    <cellStyle name="Input [yellow] 9" xfId="2758"/>
    <cellStyle name="Input [yellow]_KH TPCP 2016-2020 (tong hop)" xfId="2759"/>
    <cellStyle name="Input 2" xfId="2760"/>
    <cellStyle name="Input 3" xfId="2761"/>
    <cellStyle name="Input 4" xfId="2762"/>
    <cellStyle name="Input 5" xfId="2763"/>
    <cellStyle name="Input 6" xfId="2764"/>
    <cellStyle name="Input 7" xfId="2765"/>
    <cellStyle name="k_TONG HOP KINH PHI" xfId="2766"/>
    <cellStyle name="k_TONG HOP KINH PHI_!1 1 bao cao giao KH ve HTCMT vung TNB   12-12-2011" xfId="2767"/>
    <cellStyle name="k_TONG HOP KINH PHI_Bieu4HTMT" xfId="2768"/>
    <cellStyle name="k_TONG HOP KINH PHI_Bieu4HTMT_!1 1 bao cao giao KH ve HTCMT vung TNB   12-12-2011" xfId="2769"/>
    <cellStyle name="k_TONG HOP KINH PHI_Bieu4HTMT_KH TPCP vung TNB (03-1-2012)" xfId="2770"/>
    <cellStyle name="k_TONG HOP KINH PHI_KH TPCP vung TNB (03-1-2012)" xfId="2771"/>
    <cellStyle name="k_ÿÿÿÿÿ" xfId="2772"/>
    <cellStyle name="k_ÿÿÿÿÿ_!1 1 bao cao giao KH ve HTCMT vung TNB   12-12-2011" xfId="2773"/>
    <cellStyle name="k_ÿÿÿÿÿ_1" xfId="2774"/>
    <cellStyle name="k_ÿÿÿÿÿ_2" xfId="2775"/>
    <cellStyle name="k_ÿÿÿÿÿ_2_!1 1 bao cao giao KH ve HTCMT vung TNB   12-12-2011" xfId="2776"/>
    <cellStyle name="k_ÿÿÿÿÿ_2_Bieu4HTMT" xfId="2777"/>
    <cellStyle name="k_ÿÿÿÿÿ_2_Bieu4HTMT_!1 1 bao cao giao KH ve HTCMT vung TNB   12-12-2011" xfId="2778"/>
    <cellStyle name="k_ÿÿÿÿÿ_2_Bieu4HTMT_KH TPCP vung TNB (03-1-2012)" xfId="2779"/>
    <cellStyle name="k_ÿÿÿÿÿ_2_KH TPCP vung TNB (03-1-2012)" xfId="2780"/>
    <cellStyle name="k_ÿÿÿÿÿ_Bieu4HTMT" xfId="2781"/>
    <cellStyle name="k_ÿÿÿÿÿ_Bieu4HTMT_!1 1 bao cao giao KH ve HTCMT vung TNB   12-12-2011" xfId="2782"/>
    <cellStyle name="k_ÿÿÿÿÿ_Bieu4HTMT_KH TPCP vung TNB (03-1-2012)" xfId="2783"/>
    <cellStyle name="k_ÿÿÿÿÿ_KH TPCP vung TNB (03-1-2012)" xfId="2784"/>
    <cellStyle name="kh¸c_Bang Chi tieu" xfId="2785"/>
    <cellStyle name="khanh" xfId="2786"/>
    <cellStyle name="khung" xfId="2787"/>
    <cellStyle name="KLBXUNG" xfId="2788"/>
    <cellStyle name="KLBXUNG 2" xfId="2789"/>
    <cellStyle name="KLBXUNG 3" xfId="2790"/>
    <cellStyle name="KLBXUNG 4" xfId="2791"/>
    <cellStyle name="Ledger 17 x 11 in" xfId="2792"/>
    <cellStyle name="Ledger 17 x 11 in 2" xfId="2793"/>
    <cellStyle name="Ledger 17 x 11 in 2 2" xfId="2794"/>
    <cellStyle name="Ledger 17 x 11 in 3" xfId="2795"/>
    <cellStyle name="Ledger 17 x 11 in 4" xfId="2796"/>
    <cellStyle name="left" xfId="2797"/>
    <cellStyle name="Line" xfId="2798"/>
    <cellStyle name="Link Currency (0)" xfId="2799"/>
    <cellStyle name="Link Currency (0) 10" xfId="2800"/>
    <cellStyle name="Link Currency (0) 11" xfId="2801"/>
    <cellStyle name="Link Currency (0) 12" xfId="2802"/>
    <cellStyle name="Link Currency (0) 13" xfId="2803"/>
    <cellStyle name="Link Currency (0) 14" xfId="2804"/>
    <cellStyle name="Link Currency (0) 15" xfId="2805"/>
    <cellStyle name="Link Currency (0) 16" xfId="2806"/>
    <cellStyle name="Link Currency (0) 2" xfId="2807"/>
    <cellStyle name="Link Currency (0) 3" xfId="2808"/>
    <cellStyle name="Link Currency (0) 4" xfId="2809"/>
    <cellStyle name="Link Currency (0) 5" xfId="2810"/>
    <cellStyle name="Link Currency (0) 6" xfId="2811"/>
    <cellStyle name="Link Currency (0) 7" xfId="2812"/>
    <cellStyle name="Link Currency (0) 8" xfId="2813"/>
    <cellStyle name="Link Currency (0) 9" xfId="2814"/>
    <cellStyle name="Link Currency (2)" xfId="2815"/>
    <cellStyle name="Link Currency (2) 10" xfId="2816"/>
    <cellStyle name="Link Currency (2) 11" xfId="2817"/>
    <cellStyle name="Link Currency (2) 12" xfId="2818"/>
    <cellStyle name="Link Currency (2) 13" xfId="2819"/>
    <cellStyle name="Link Currency (2) 14" xfId="2820"/>
    <cellStyle name="Link Currency (2) 15" xfId="2821"/>
    <cellStyle name="Link Currency (2) 16" xfId="2822"/>
    <cellStyle name="Link Currency (2) 2" xfId="2823"/>
    <cellStyle name="Link Currency (2) 3" xfId="2824"/>
    <cellStyle name="Link Currency (2) 4" xfId="2825"/>
    <cellStyle name="Link Currency (2) 5" xfId="2826"/>
    <cellStyle name="Link Currency (2) 6" xfId="2827"/>
    <cellStyle name="Link Currency (2) 7" xfId="2828"/>
    <cellStyle name="Link Currency (2) 8" xfId="2829"/>
    <cellStyle name="Link Currency (2) 9" xfId="2830"/>
    <cellStyle name="Link Units (0)" xfId="2831"/>
    <cellStyle name="Link Units (0) 10" xfId="2832"/>
    <cellStyle name="Link Units (0) 11" xfId="2833"/>
    <cellStyle name="Link Units (0) 12" xfId="2834"/>
    <cellStyle name="Link Units (0) 13" xfId="2835"/>
    <cellStyle name="Link Units (0) 14" xfId="2836"/>
    <cellStyle name="Link Units (0) 15" xfId="2837"/>
    <cellStyle name="Link Units (0) 16" xfId="2838"/>
    <cellStyle name="Link Units (0) 2" xfId="2839"/>
    <cellStyle name="Link Units (0) 3" xfId="2840"/>
    <cellStyle name="Link Units (0) 4" xfId="2841"/>
    <cellStyle name="Link Units (0) 5" xfId="2842"/>
    <cellStyle name="Link Units (0) 6" xfId="2843"/>
    <cellStyle name="Link Units (0) 7" xfId="2844"/>
    <cellStyle name="Link Units (0) 8" xfId="2845"/>
    <cellStyle name="Link Units (0) 9" xfId="2846"/>
    <cellStyle name="Link Units (1)" xfId="2847"/>
    <cellStyle name="Link Units (1) 10" xfId="2848"/>
    <cellStyle name="Link Units (1) 11" xfId="2849"/>
    <cellStyle name="Link Units (1) 12" xfId="2850"/>
    <cellStyle name="Link Units (1) 13" xfId="2851"/>
    <cellStyle name="Link Units (1) 14" xfId="2852"/>
    <cellStyle name="Link Units (1) 15" xfId="2853"/>
    <cellStyle name="Link Units (1) 16" xfId="2854"/>
    <cellStyle name="Link Units (1) 2" xfId="2855"/>
    <cellStyle name="Link Units (1) 3" xfId="2856"/>
    <cellStyle name="Link Units (1) 4" xfId="2857"/>
    <cellStyle name="Link Units (1) 5" xfId="2858"/>
    <cellStyle name="Link Units (1) 6" xfId="2859"/>
    <cellStyle name="Link Units (1) 7" xfId="2860"/>
    <cellStyle name="Link Units (1) 8" xfId="2861"/>
    <cellStyle name="Link Units (1) 9" xfId="2862"/>
    <cellStyle name="Link Units (2)" xfId="2863"/>
    <cellStyle name="Link Units (2) 10" xfId="2864"/>
    <cellStyle name="Link Units (2) 11" xfId="2865"/>
    <cellStyle name="Link Units (2) 12" xfId="2866"/>
    <cellStyle name="Link Units (2) 13" xfId="2867"/>
    <cellStyle name="Link Units (2) 14" xfId="2868"/>
    <cellStyle name="Link Units (2) 15" xfId="2869"/>
    <cellStyle name="Link Units (2) 16" xfId="2870"/>
    <cellStyle name="Link Units (2) 2" xfId="2871"/>
    <cellStyle name="Link Units (2) 3" xfId="2872"/>
    <cellStyle name="Link Units (2) 4" xfId="2873"/>
    <cellStyle name="Link Units (2) 5" xfId="2874"/>
    <cellStyle name="Link Units (2) 6" xfId="2875"/>
    <cellStyle name="Link Units (2) 7" xfId="2876"/>
    <cellStyle name="Link Units (2) 8" xfId="2877"/>
    <cellStyle name="Link Units (2) 9" xfId="2878"/>
    <cellStyle name="Linked Cell 2" xfId="2879"/>
    <cellStyle name="Loai CBDT" xfId="2880"/>
    <cellStyle name="Loai CT" xfId="2881"/>
    <cellStyle name="Loai GD" xfId="2882"/>
    <cellStyle name="MAU" xfId="2883"/>
    <cellStyle name="MAU 2" xfId="2884"/>
    <cellStyle name="Migliaia (0)_CALPREZZ" xfId="2885"/>
    <cellStyle name="Migliaia_ PESO ELETTR." xfId="2886"/>
    <cellStyle name="Millares [0]_Well Timing" xfId="2887"/>
    <cellStyle name="Millares_Well Timing" xfId="2888"/>
    <cellStyle name="Milliers [0]_      " xfId="2889"/>
    <cellStyle name="Milliers_      " xfId="2890"/>
    <cellStyle name="Model" xfId="2891"/>
    <cellStyle name="Model 2" xfId="2892"/>
    <cellStyle name="moi" xfId="2893"/>
    <cellStyle name="moi 2" xfId="2894"/>
    <cellStyle name="moi 3" xfId="2895"/>
    <cellStyle name="Moneda [0]_Well Timing" xfId="2896"/>
    <cellStyle name="Moneda_Well Timing" xfId="2897"/>
    <cellStyle name="Monétaire [0]_      " xfId="2898"/>
    <cellStyle name="Monétaire_      " xfId="2899"/>
    <cellStyle name="n" xfId="16"/>
    <cellStyle name="n_Book1_Bieu du thao QD von ho tro co MT 3 2" xfId="2900"/>
    <cellStyle name="Neutral 2" xfId="2901"/>
    <cellStyle name="New" xfId="2902"/>
    <cellStyle name="New Times Roman" xfId="2903"/>
    <cellStyle name="nga" xfId="2904"/>
    <cellStyle name="nga 2" xfId="2905"/>
    <cellStyle name="nga 3" xfId="2906"/>
    <cellStyle name="nga 4" xfId="2907"/>
    <cellStyle name="no dec" xfId="2908"/>
    <cellStyle name="no dec 2" xfId="2909"/>
    <cellStyle name="no dec 2 2" xfId="2910"/>
    <cellStyle name="ÑONVÒ" xfId="2911"/>
    <cellStyle name="ÑONVÒ 2" xfId="2912"/>
    <cellStyle name="Normal - Style1" xfId="17"/>
    <cellStyle name="Normal - Style1 2" xfId="2913"/>
    <cellStyle name="Normal - Style1 2 2" xfId="2914"/>
    <cellStyle name="Normal - Style1 3" xfId="2915"/>
    <cellStyle name="Normal - Style1_KH TPCP 2016-2020 (tong hop)" xfId="2916"/>
    <cellStyle name="Normal - 유형1" xfId="2917"/>
    <cellStyle name="Normal 10" xfId="98"/>
    <cellStyle name="Normal 10 2" xfId="99"/>
    <cellStyle name="Normal 10 2 2" xfId="2918"/>
    <cellStyle name="Normal 10 2 24" xfId="79"/>
    <cellStyle name="Normal 10 2 28" xfId="2919"/>
    <cellStyle name="Normal 10 2 4" xfId="2920"/>
    <cellStyle name="Normal 10 3" xfId="2921"/>
    <cellStyle name="Normal 10 3 2" xfId="2922"/>
    <cellStyle name="Normal 10 3 3" xfId="2923"/>
    <cellStyle name="Normal 10 3 3 2" xfId="2924"/>
    <cellStyle name="Normal 10 4" xfId="2925"/>
    <cellStyle name="Normal 10 5" xfId="2926"/>
    <cellStyle name="Normal 10 6" xfId="2927"/>
    <cellStyle name="Normal 10 7" xfId="2928"/>
    <cellStyle name="Normal 10 7 2" xfId="2929"/>
    <cellStyle name="Normal 10 7 3" xfId="2930"/>
    <cellStyle name="Normal 10 7 3 2" xfId="2931"/>
    <cellStyle name="Normal 10 7 3 2 2" xfId="2932"/>
    <cellStyle name="Normal 10 7 3 3" xfId="2933"/>
    <cellStyle name="Normal 10 7 4" xfId="2934"/>
    <cellStyle name="Normal 10 7 4 2" xfId="2935"/>
    <cellStyle name="Normal 10 8" xfId="2936"/>
    <cellStyle name="Normal 10 9" xfId="2937"/>
    <cellStyle name="Normal 10_05-12  KH trung han 2016-2020 - Liem Thinh edited" xfId="2938"/>
    <cellStyle name="Normal 100" xfId="2939"/>
    <cellStyle name="Normal 11" xfId="43"/>
    <cellStyle name="Normal 11 2" xfId="2940"/>
    <cellStyle name="Normal 11 2 2" xfId="2941"/>
    <cellStyle name="Normal 11 3" xfId="72"/>
    <cellStyle name="Normal 11 3 2" xfId="2942"/>
    <cellStyle name="Normal 11 3 2 2" xfId="2943"/>
    <cellStyle name="Normal 11 3 2 2 2" xfId="2944"/>
    <cellStyle name="Normal 11 3 2 3" xfId="2945"/>
    <cellStyle name="Normal 11 3 3" xfId="2946"/>
    <cellStyle name="Normal 11 3 3 2" xfId="2947"/>
    <cellStyle name="Normal 11 3 3 2 2" xfId="2948"/>
    <cellStyle name="Normal 11 3 3 2 2 2" xfId="2949"/>
    <cellStyle name="Normal 11 3 3 2 3" xfId="2950"/>
    <cellStyle name="Normal 11 3 3 3" xfId="2951"/>
    <cellStyle name="Normal 11 3 3 3 2" xfId="2952"/>
    <cellStyle name="Normal 11 3 3 4" xfId="2953"/>
    <cellStyle name="Normal 11 3 4" xfId="2954"/>
    <cellStyle name="Normal 11 3 4 2" xfId="2955"/>
    <cellStyle name="Normal 11 3 4 2 2" xfId="2956"/>
    <cellStyle name="Normal 11 3 4 2 2 2" xfId="2957"/>
    <cellStyle name="Normal 11 3 4 2 2 2 2" xfId="2958"/>
    <cellStyle name="Normal 11 3 4 2 2 2 2 2" xfId="2959"/>
    <cellStyle name="Normal 11 3 4 2 2 2 3" xfId="2960"/>
    <cellStyle name="Normal 11 3 4 2 2 3" xfId="2961"/>
    <cellStyle name="Normal 11 3 4 2 2 3 2" xfId="2962"/>
    <cellStyle name="Normal 11 3 4 2 2 4" xfId="2963"/>
    <cellStyle name="Normal 11 3 4 2 3" xfId="2964"/>
    <cellStyle name="Normal 11 3 4 2 3 2" xfId="2965"/>
    <cellStyle name="Normal 11 3 4 2 3 2 2" xfId="2966"/>
    <cellStyle name="Normal 11 3 4 2 3 3" xfId="2967"/>
    <cellStyle name="Normal 11 3 4 2 4" xfId="2968"/>
    <cellStyle name="Normal 11 3 4 2 4 2" xfId="2969"/>
    <cellStyle name="Normal 11 3 4 2 5" xfId="2970"/>
    <cellStyle name="Normal 11 3 4 3" xfId="2971"/>
    <cellStyle name="Normal 11 3 4 3 2" xfId="2972"/>
    <cellStyle name="Normal 11 3 4 3 2 2" xfId="2973"/>
    <cellStyle name="Normal 11 3 4 3 2 2 2" xfId="2974"/>
    <cellStyle name="Normal 11 3 4 3 2 2 2 2" xfId="2975"/>
    <cellStyle name="Normal 11 3 4 3 2 2 3" xfId="2976"/>
    <cellStyle name="Normal 11 3 4 3 2 3" xfId="2977"/>
    <cellStyle name="Normal 11 3 4 3 2 3 2" xfId="2978"/>
    <cellStyle name="Normal 11 3 4 3 2 4" xfId="2979"/>
    <cellStyle name="Normal 11 3 4 3 3" xfId="2980"/>
    <cellStyle name="Normal 11 3 4 3 3 2" xfId="2981"/>
    <cellStyle name="Normal 11 3 4 3 3 2 2" xfId="2982"/>
    <cellStyle name="Normal 11 3 4 3 3 3" xfId="2983"/>
    <cellStyle name="Normal 11 3 4 3 4" xfId="2984"/>
    <cellStyle name="Normal 11 3 4 3 4 2" xfId="2985"/>
    <cellStyle name="Normal 11 3 4 3 5" xfId="2986"/>
    <cellStyle name="Normal 11 3 4 4" xfId="2987"/>
    <cellStyle name="Normal 11 3 4 4 2" xfId="2988"/>
    <cellStyle name="Normal 11 3 4 4 2 2" xfId="2989"/>
    <cellStyle name="Normal 11 3 4 4 3" xfId="2990"/>
    <cellStyle name="Normal 11 3 4 5" xfId="2991"/>
    <cellStyle name="Normal 11 3 4 5 2" xfId="2992"/>
    <cellStyle name="Normal 11 3 4 6" xfId="2993"/>
    <cellStyle name="Normal 11 3 4 6 2" xfId="2994"/>
    <cellStyle name="Normal 11 3 4 7" xfId="2995"/>
    <cellStyle name="Normal 11 3 5" xfId="2996"/>
    <cellStyle name="Normal 11 3 5 2" xfId="2997"/>
    <cellStyle name="Normal 11 3 6" xfId="2998"/>
    <cellStyle name="Normal 12" xfId="100"/>
    <cellStyle name="Normal 12 2" xfId="101"/>
    <cellStyle name="Normal 12 3" xfId="2999"/>
    <cellStyle name="Normal 12 4" xfId="3000"/>
    <cellStyle name="Normal 12 5" xfId="3001"/>
    <cellStyle name="Normal 13" xfId="102"/>
    <cellStyle name="Normal 13 2" xfId="3002"/>
    <cellStyle name="Normal 13 3" xfId="3003"/>
    <cellStyle name="Normal 14" xfId="68"/>
    <cellStyle name="Normal 14 2" xfId="3004"/>
    <cellStyle name="Normal 14 3" xfId="3005"/>
    <cellStyle name="Normal 15" xfId="103"/>
    <cellStyle name="Normal 15 2" xfId="3006"/>
    <cellStyle name="Normal 15 3" xfId="3007"/>
    <cellStyle name="Normal 15 4" xfId="3008"/>
    <cellStyle name="Normal 16" xfId="73"/>
    <cellStyle name="Normal 16 2" xfId="3009"/>
    <cellStyle name="Normal 16 2 2" xfId="3010"/>
    <cellStyle name="Normal 16 2 2 2" xfId="3011"/>
    <cellStyle name="Normal 16 2 2 2 2" xfId="3012"/>
    <cellStyle name="Normal 16 2 2 2 2 2" xfId="3013"/>
    <cellStyle name="Normal 16 2 2 2 3" xfId="3014"/>
    <cellStyle name="Normal 16 2 2 3" xfId="3015"/>
    <cellStyle name="Normal 16 2 2 4" xfId="3016"/>
    <cellStyle name="Normal 16 2 2 4 2" xfId="3017"/>
    <cellStyle name="Normal 16 2 2 5" xfId="3018"/>
    <cellStyle name="Normal 16 2 3" xfId="3019"/>
    <cellStyle name="Normal 16 2 3 2" xfId="3020"/>
    <cellStyle name="Normal 16 2 3 2 2" xfId="3021"/>
    <cellStyle name="Normal 16 2 3 2 2 2" xfId="3022"/>
    <cellStyle name="Normal 16 2 3 2 3" xfId="3023"/>
    <cellStyle name="Normal 16 2 3 3" xfId="3024"/>
    <cellStyle name="Normal 16 2 3 3 2" xfId="3025"/>
    <cellStyle name="Normal 16 2 3 4" xfId="3026"/>
    <cellStyle name="Normal 16 2 4" xfId="3027"/>
    <cellStyle name="Normal 16 3" xfId="3028"/>
    <cellStyle name="Normal 16 4" xfId="3029"/>
    <cellStyle name="Normal 16 4 2" xfId="3030"/>
    <cellStyle name="Normal 16 4 2 2" xfId="3031"/>
    <cellStyle name="Normal 16 4 2 2 2" xfId="3032"/>
    <cellStyle name="Normal 16 4 2 3" xfId="3033"/>
    <cellStyle name="Normal 16 4 3" xfId="3034"/>
    <cellStyle name="Normal 16 4 3 2" xfId="3035"/>
    <cellStyle name="Normal 16 4 4" xfId="3036"/>
    <cellStyle name="Normal 16 5" xfId="3037"/>
    <cellStyle name="Normal 16 5 2" xfId="3038"/>
    <cellStyle name="Normal 16 5 2 2" xfId="3039"/>
    <cellStyle name="Normal 16 5 2 2 2" xfId="3040"/>
    <cellStyle name="Normal 16 5 2 3" xfId="3041"/>
    <cellStyle name="Normal 16 5 3" xfId="3042"/>
    <cellStyle name="Normal 16 5 3 2" xfId="3043"/>
    <cellStyle name="Normal 16 5 4" xfId="3044"/>
    <cellStyle name="Normal 16 6" xfId="5313"/>
    <cellStyle name="Normal 17" xfId="115"/>
    <cellStyle name="Normal 17 2" xfId="3045"/>
    <cellStyle name="Normal 17 3 2" xfId="3046"/>
    <cellStyle name="Normal 17 3 2 2" xfId="3047"/>
    <cellStyle name="Normal 17 3 2 2 2" xfId="3048"/>
    <cellStyle name="Normal 17 3 2 2 2 2" xfId="3049"/>
    <cellStyle name="Normal 17 3 2 2 2 2 2" xfId="3050"/>
    <cellStyle name="Normal 17 3 2 2 2 3" xfId="3051"/>
    <cellStyle name="Normal 17 3 2 2 3" xfId="3052"/>
    <cellStyle name="Normal 17 3 2 2 3 2" xfId="3053"/>
    <cellStyle name="Normal 17 3 2 2 4" xfId="3054"/>
    <cellStyle name="Normal 17 3 2 3" xfId="3055"/>
    <cellStyle name="Normal 17 3 2 3 2" xfId="3056"/>
    <cellStyle name="Normal 17 3 2 3 2 2" xfId="3057"/>
    <cellStyle name="Normal 17 3 2 3 2 2 2" xfId="3058"/>
    <cellStyle name="Normal 17 3 2 3 2 3" xfId="3059"/>
    <cellStyle name="Normal 17 3 2 3 3" xfId="3060"/>
    <cellStyle name="Normal 17 3 2 3 3 2" xfId="3061"/>
    <cellStyle name="Normal 17 3 2 3 4" xfId="3062"/>
    <cellStyle name="Normal 17 3 2 4" xfId="3063"/>
    <cellStyle name="Normal 17 3 2 4 2" xfId="3064"/>
    <cellStyle name="Normal 17 3 2 4 2 2" xfId="3065"/>
    <cellStyle name="Normal 17 3 2 4 3" xfId="3066"/>
    <cellStyle name="Normal 17 3 2 5" xfId="3067"/>
    <cellStyle name="Normal 17 3 2 5 2" xfId="3068"/>
    <cellStyle name="Normal 17 3 2 6" xfId="3069"/>
    <cellStyle name="Normal 18" xfId="104"/>
    <cellStyle name="Normal 18 2" xfId="3070"/>
    <cellStyle name="Normal 18 2 2" xfId="3071"/>
    <cellStyle name="Normal 18 3" xfId="3072"/>
    <cellStyle name="Normal 18_05-12  KH trung han 2016-2020 - Liem Thinh edited" xfId="3073"/>
    <cellStyle name="Normal 19" xfId="3074"/>
    <cellStyle name="Normal 19 2" xfId="3075"/>
    <cellStyle name="Normal 19 3" xfId="3076"/>
    <cellStyle name="Normal 2" xfId="18"/>
    <cellStyle name="Normal 2 10" xfId="3077"/>
    <cellStyle name="Normal 2 10 2" xfId="3078"/>
    <cellStyle name="Normal 2 11" xfId="3079"/>
    <cellStyle name="Normal 2 11 2" xfId="3080"/>
    <cellStyle name="Normal 2 12" xfId="3081"/>
    <cellStyle name="Normal 2 12 2" xfId="3082"/>
    <cellStyle name="Normal 2 13" xfId="3083"/>
    <cellStyle name="Normal 2 13 2" xfId="3084"/>
    <cellStyle name="Normal 2 14" xfId="3085"/>
    <cellStyle name="Normal 2 14 2" xfId="3086"/>
    <cellStyle name="Normal 2 14 3" xfId="3087"/>
    <cellStyle name="Normal 2 15" xfId="3088"/>
    <cellStyle name="Normal 2 16" xfId="3089"/>
    <cellStyle name="Normal 2 17" xfId="3090"/>
    <cellStyle name="Normal 2 18" xfId="3091"/>
    <cellStyle name="Normal 2 19" xfId="3092"/>
    <cellStyle name="Normal 2 2" xfId="74"/>
    <cellStyle name="Normal 2 2 10" xfId="3093"/>
    <cellStyle name="Normal 2 2 10 2" xfId="3094"/>
    <cellStyle name="Normal 2 2 11" xfId="3095"/>
    <cellStyle name="Normal 2 2 12" xfId="3096"/>
    <cellStyle name="Normal 2 2 13" xfId="3097"/>
    <cellStyle name="Normal 2 2 14" xfId="3098"/>
    <cellStyle name="Normal 2 2 15" xfId="3099"/>
    <cellStyle name="Normal 2 2 16" xfId="3100"/>
    <cellStyle name="Normal 2 2 17" xfId="3101"/>
    <cellStyle name="Normal 2 2 2" xfId="105"/>
    <cellStyle name="Normal 2 2 2 2" xfId="3102"/>
    <cellStyle name="Normal 2 2 2 2 2" xfId="3103"/>
    <cellStyle name="Normal 2 2 2 3" xfId="3104"/>
    <cellStyle name="Normal 2 2 2 4" xfId="3105"/>
    <cellStyle name="Normal 2 2 3" xfId="3106"/>
    <cellStyle name="Normal 2 2 33 4" xfId="3107"/>
    <cellStyle name="Normal 2 2 33 4 2" xfId="3108"/>
    <cellStyle name="Normal 2 2 33 4 2 2" xfId="3109"/>
    <cellStyle name="Normal 2 2 33 4 2 2 2" xfId="3110"/>
    <cellStyle name="Normal 2 2 33 4 2 2 2 2" xfId="3111"/>
    <cellStyle name="Normal 2 2 33 4 2 2 3" xfId="3112"/>
    <cellStyle name="Normal 2 2 33 4 2 3" xfId="3113"/>
    <cellStyle name="Normal 2 2 33 4 2 3 2" xfId="3114"/>
    <cellStyle name="Normal 2 2 33 4 2 4" xfId="3115"/>
    <cellStyle name="Normal 2 2 33 4 3" xfId="3116"/>
    <cellStyle name="Normal 2 2 33 4 3 2" xfId="3117"/>
    <cellStyle name="Normal 2 2 33 4 3 2 2" xfId="3118"/>
    <cellStyle name="Normal 2 2 33 4 3 3" xfId="3119"/>
    <cellStyle name="Normal 2 2 33 4 4" xfId="3120"/>
    <cellStyle name="Normal 2 2 33 4 4 2" xfId="3121"/>
    <cellStyle name="Normal 2 2 33 4 5" xfId="3122"/>
    <cellStyle name="Normal 2 2 4" xfId="3123"/>
    <cellStyle name="Normal 2 2 4 2" xfId="3124"/>
    <cellStyle name="Normal 2 2 4 3" xfId="3125"/>
    <cellStyle name="Normal 2 2 5" xfId="3126"/>
    <cellStyle name="Normal 2 2 6" xfId="3127"/>
    <cellStyle name="Normal 2 2 7" xfId="3128"/>
    <cellStyle name="Normal 2 2 8" xfId="3129"/>
    <cellStyle name="Normal 2 2 9" xfId="3130"/>
    <cellStyle name="Normal 2 2_Biểu 17 - Ứng trước NSTW chưa thu hồi" xfId="3131"/>
    <cellStyle name="Normal 2 20" xfId="3132"/>
    <cellStyle name="Normal 2 21" xfId="3133"/>
    <cellStyle name="Normal 2 22" xfId="3134"/>
    <cellStyle name="Normal 2 23" xfId="3135"/>
    <cellStyle name="Normal 2 24" xfId="3136"/>
    <cellStyle name="Normal 2 25" xfId="3137"/>
    <cellStyle name="Normal 2 26" xfId="106"/>
    <cellStyle name="Normal 2 26 2" xfId="3138"/>
    <cellStyle name="Normal 2 27" xfId="3139"/>
    <cellStyle name="Normal 2 28" xfId="3140"/>
    <cellStyle name="Normal 2 28 2" xfId="3141"/>
    <cellStyle name="Normal 2 28 2 2" xfId="3142"/>
    <cellStyle name="Normal 2 28 2 2 2" xfId="3143"/>
    <cellStyle name="Normal 2 28 2 3" xfId="3144"/>
    <cellStyle name="Normal 2 28 3" xfId="3145"/>
    <cellStyle name="Normal 2 28 3 2" xfId="3146"/>
    <cellStyle name="Normal 2 28 4" xfId="3147"/>
    <cellStyle name="Normal 2 29" xfId="3148"/>
    <cellStyle name="Normal 2 29 2" xfId="3149"/>
    <cellStyle name="Normal 2 29 2 2" xfId="3150"/>
    <cellStyle name="Normal 2 29 3" xfId="3151"/>
    <cellStyle name="Normal 2 3" xfId="19"/>
    <cellStyle name="Normal 2 3 2" xfId="107"/>
    <cellStyle name="Normal 2 3 2 2" xfId="3152"/>
    <cellStyle name="Normal 2 3 2 3" xfId="3153"/>
    <cellStyle name="Normal 2 3 3" xfId="117"/>
    <cellStyle name="Normal 2 3_12-09-2014 thinh (luat dau tu  cong) bao cao von CTMT  Bieu Mau THien KH 2011-2015 va XDung KH DTu Cong Trung han 2016-2020" xfId="3154"/>
    <cellStyle name="Normal 2 30" xfId="3155"/>
    <cellStyle name="Normal 2 31" xfId="3156"/>
    <cellStyle name="Normal 2 32" xfId="3157"/>
    <cellStyle name="Normal 2 33" xfId="3158"/>
    <cellStyle name="Normal 2 34" xfId="3159"/>
    <cellStyle name="Normal 2 35" xfId="3160"/>
    <cellStyle name="Normal 2 35 2" xfId="3161"/>
    <cellStyle name="Normal 2 36" xfId="3162"/>
    <cellStyle name="Normal 2 37" xfId="3163"/>
    <cellStyle name="Normal 2 38" xfId="3164"/>
    <cellStyle name="Normal 2 39" xfId="3165"/>
    <cellStyle name="Normal 2 4" xfId="3166"/>
    <cellStyle name="Normal 2 4 2" xfId="3167"/>
    <cellStyle name="Normal 2 4 2 2" xfId="3168"/>
    <cellStyle name="Normal 2 4 2 3" xfId="3169"/>
    <cellStyle name="Normal 2 4 3" xfId="3170"/>
    <cellStyle name="Normal 2 4 3 2" xfId="3171"/>
    <cellStyle name="Normal 2 4 4" xfId="3172"/>
    <cellStyle name="Normal 2 4 5" xfId="3173"/>
    <cellStyle name="Normal 2 40" xfId="3174"/>
    <cellStyle name="Normal 2 41" xfId="3175"/>
    <cellStyle name="Normal 2 42" xfId="3176"/>
    <cellStyle name="Normal 2 43" xfId="3177"/>
    <cellStyle name="Normal 2 5" xfId="108"/>
    <cellStyle name="Normal 2 5 2" xfId="20"/>
    <cellStyle name="Normal 2 5 2 2" xfId="49"/>
    <cellStyle name="Normal 2 5 3" xfId="3178"/>
    <cellStyle name="Normal 2 6" xfId="109"/>
    <cellStyle name="Normal 2 6 2" xfId="3179"/>
    <cellStyle name="Normal 2 6 2 2" xfId="3180"/>
    <cellStyle name="Normal 2 7" xfId="3181"/>
    <cellStyle name="Normal 2 7 2" xfId="3182"/>
    <cellStyle name="Normal 2 7 2 2" xfId="3183"/>
    <cellStyle name="Normal 2 8" xfId="3184"/>
    <cellStyle name="Normal 2 8 2" xfId="3185"/>
    <cellStyle name="Normal 2 8 2 2" xfId="3186"/>
    <cellStyle name="Normal 2 8 3" xfId="3187"/>
    <cellStyle name="Normal 2 9" xfId="59"/>
    <cellStyle name="Normal 2 9 2" xfId="3188"/>
    <cellStyle name="Normal 2_05-12  KH trung han 2016-2020 - Liem Thinh edited" xfId="3189"/>
    <cellStyle name="Normal 20" xfId="3190"/>
    <cellStyle name="Normal 20 2" xfId="3191"/>
    <cellStyle name="Normal 20 3" xfId="3192"/>
    <cellStyle name="Normal 21" xfId="110"/>
    <cellStyle name="Normal 21 2" xfId="3193"/>
    <cellStyle name="Normal 22" xfId="3194"/>
    <cellStyle name="Normal 22 2" xfId="3195"/>
    <cellStyle name="Normal 23" xfId="3196"/>
    <cellStyle name="Normal 23 2" xfId="3197"/>
    <cellStyle name="Normal 23 3" xfId="3198"/>
    <cellStyle name="Normal 24" xfId="3199"/>
    <cellStyle name="Normal 24 2" xfId="3200"/>
    <cellStyle name="Normal 24 2 2" xfId="3201"/>
    <cellStyle name="Normal 25" xfId="3202"/>
    <cellStyle name="Normal 25 2" xfId="3203"/>
    <cellStyle name="Normal 25 3" xfId="3204"/>
    <cellStyle name="Normal 26" xfId="3205"/>
    <cellStyle name="Normal 26 2" xfId="3206"/>
    <cellStyle name="Normal 27" xfId="3207"/>
    <cellStyle name="Normal 27 2" xfId="3208"/>
    <cellStyle name="Normal 28" xfId="3209"/>
    <cellStyle name="Normal 28 2" xfId="3210"/>
    <cellStyle name="Normal 29" xfId="3211"/>
    <cellStyle name="Normal 29 2" xfId="3212"/>
    <cellStyle name="Normal 3" xfId="21"/>
    <cellStyle name="Normal 3 10" xfId="3213"/>
    <cellStyle name="Normal 3 11" xfId="3214"/>
    <cellStyle name="Normal 3 12" xfId="3215"/>
    <cellStyle name="Normal 3 13" xfId="3216"/>
    <cellStyle name="Normal 3 14" xfId="3217"/>
    <cellStyle name="Normal 3 15" xfId="3218"/>
    <cellStyle name="Normal 3 16" xfId="3219"/>
    <cellStyle name="Normal 3 17" xfId="3220"/>
    <cellStyle name="Normal 3 18" xfId="3221"/>
    <cellStyle name="Normal 3 19" xfId="3222"/>
    <cellStyle name="Normal 3 2" xfId="53"/>
    <cellStyle name="Normal 3 2 10" xfId="3223"/>
    <cellStyle name="Normal 3 2 2" xfId="3224"/>
    <cellStyle name="Normal 3 2 2 2" xfId="3225"/>
    <cellStyle name="Normal 3 2 3" xfId="3226"/>
    <cellStyle name="Normal 3 2 3 2" xfId="3227"/>
    <cellStyle name="Normal 3 2 4" xfId="3228"/>
    <cellStyle name="Normal 3 2 5" xfId="3229"/>
    <cellStyle name="Normal 3 2 5 2" xfId="3230"/>
    <cellStyle name="Normal 3 2 5 2 2" xfId="3231"/>
    <cellStyle name="Normal 3 2 5 2 2 2" xfId="3232"/>
    <cellStyle name="Normal 3 2 5 2 3" xfId="3233"/>
    <cellStyle name="Normal 3 2 5 3" xfId="3234"/>
    <cellStyle name="Normal 3 2 5 3 2" xfId="3235"/>
    <cellStyle name="Normal 3 2 5 4" xfId="3236"/>
    <cellStyle name="Normal 3 2 6" xfId="3237"/>
    <cellStyle name="Normal 3 2 6 2" xfId="3238"/>
    <cellStyle name="Normal 3 2 6 2 2" xfId="3239"/>
    <cellStyle name="Normal 3 2 6 2 2 2" xfId="3240"/>
    <cellStyle name="Normal 3 2 6 2 3" xfId="3241"/>
    <cellStyle name="Normal 3 2 6 3" xfId="3242"/>
    <cellStyle name="Normal 3 2 6 3 2" xfId="3243"/>
    <cellStyle name="Normal 3 2 6 4" xfId="3244"/>
    <cellStyle name="Normal 3 2 7" xfId="3245"/>
    <cellStyle name="Normal 3 2 7 2" xfId="3246"/>
    <cellStyle name="Normal 3 2 7 2 2" xfId="3247"/>
    <cellStyle name="Normal 3 2 7 3" xfId="3248"/>
    <cellStyle name="Normal 3 2 8" xfId="3249"/>
    <cellStyle name="Normal 3 2 8 2" xfId="3250"/>
    <cellStyle name="Normal 3 2 8 2 2" xfId="3251"/>
    <cellStyle name="Normal 3 2 8 3" xfId="3252"/>
    <cellStyle name="Normal 3 2 9" xfId="3253"/>
    <cellStyle name="Normal 3 2 9 2" xfId="3254"/>
    <cellStyle name="Normal 3 3" xfId="75"/>
    <cellStyle name="Normal 3 3 2" xfId="3255"/>
    <cellStyle name="Normal 3 4" xfId="76"/>
    <cellStyle name="Normal 3 4 2" xfId="3256"/>
    <cellStyle name="Normal 3 5" xfId="3257"/>
    <cellStyle name="Normal 3 6" xfId="3258"/>
    <cellStyle name="Normal 3 7" xfId="3259"/>
    <cellStyle name="Normal 3 8" xfId="3260"/>
    <cellStyle name="Normal 3 9" xfId="3261"/>
    <cellStyle name="Normal 3_Bieu TH TPCP Vung TNB ngay 4-1-2012" xfId="3262"/>
    <cellStyle name="Normal 30" xfId="3263"/>
    <cellStyle name="Normal 30 2" xfId="3264"/>
    <cellStyle name="Normal 30 2 2" xfId="3265"/>
    <cellStyle name="Normal 30 2 2 2" xfId="3266"/>
    <cellStyle name="Normal 30 2 2 2 2" xfId="3267"/>
    <cellStyle name="Normal 30 2 2 3" xfId="3268"/>
    <cellStyle name="Normal 30 2 3" xfId="3269"/>
    <cellStyle name="Normal 30 2 3 2" xfId="3270"/>
    <cellStyle name="Normal 30 2 4" xfId="3271"/>
    <cellStyle name="Normal 30 3" xfId="3272"/>
    <cellStyle name="Normal 30 3 2" xfId="3273"/>
    <cellStyle name="Normal 30 3 2 2" xfId="3274"/>
    <cellStyle name="Normal 30 3 2 2 2" xfId="3275"/>
    <cellStyle name="Normal 30 3 2 3" xfId="3276"/>
    <cellStyle name="Normal 30 3 3" xfId="3277"/>
    <cellStyle name="Normal 30 3 3 2" xfId="3278"/>
    <cellStyle name="Normal 30 3 4" xfId="3279"/>
    <cellStyle name="Normal 30 4" xfId="3280"/>
    <cellStyle name="Normal 30 4 2" xfId="3281"/>
    <cellStyle name="Normal 30 4 2 2" xfId="3282"/>
    <cellStyle name="Normal 30 4 3" xfId="3283"/>
    <cellStyle name="Normal 30 5" xfId="3284"/>
    <cellStyle name="Normal 30 5 2" xfId="3285"/>
    <cellStyle name="Normal 30 6" xfId="3286"/>
    <cellStyle name="Normal 30 6 2" xfId="3287"/>
    <cellStyle name="Normal 30 7" xfId="3288"/>
    <cellStyle name="Normal 31" xfId="3289"/>
    <cellStyle name="Normal 31 2" xfId="3290"/>
    <cellStyle name="Normal 31 2 2" xfId="3291"/>
    <cellStyle name="Normal 31 2 2 2" xfId="3292"/>
    <cellStyle name="Normal 31 2 2 2 2" xfId="3293"/>
    <cellStyle name="Normal 31 2 2 3" xfId="3294"/>
    <cellStyle name="Normal 31 2 3" xfId="3295"/>
    <cellStyle name="Normal 31 2 3 2" xfId="3296"/>
    <cellStyle name="Normal 31 2 3 2 2" xfId="3297"/>
    <cellStyle name="Normal 31 2 3 3" xfId="3298"/>
    <cellStyle name="Normal 31 2 3 3 2" xfId="3299"/>
    <cellStyle name="Normal 31 2 4" xfId="3300"/>
    <cellStyle name="Normal 31 3" xfId="3301"/>
    <cellStyle name="Normal 31 3 2" xfId="3302"/>
    <cellStyle name="Normal 31 3 2 2" xfId="3303"/>
    <cellStyle name="Normal 31 3 2 2 2" xfId="3304"/>
    <cellStyle name="Normal 31 3 2 3" xfId="3305"/>
    <cellStyle name="Normal 31 3 3" xfId="3306"/>
    <cellStyle name="Normal 31 3 3 2" xfId="3307"/>
    <cellStyle name="Normal 31 3 4" xfId="3308"/>
    <cellStyle name="Normal 31 4" xfId="3309"/>
    <cellStyle name="Normal 31 4 2" xfId="3310"/>
    <cellStyle name="Normal 31 4 2 2" xfId="3311"/>
    <cellStyle name="Normal 31 4 3" xfId="3312"/>
    <cellStyle name="Normal 31 5" xfId="3313"/>
    <cellStyle name="Normal 31 5 2" xfId="3314"/>
    <cellStyle name="Normal 31 6" xfId="3315"/>
    <cellStyle name="Normal 32" xfId="3316"/>
    <cellStyle name="Normal 32 2" xfId="3317"/>
    <cellStyle name="Normal 32 2 2" xfId="3318"/>
    <cellStyle name="Normal 32 2 2 2" xfId="3319"/>
    <cellStyle name="Normal 32 2 2 2 2" xfId="3320"/>
    <cellStyle name="Normal 32 2 2 3" xfId="3321"/>
    <cellStyle name="Normal 32 2 3" xfId="3322"/>
    <cellStyle name="Normal 32 2 3 2" xfId="3323"/>
    <cellStyle name="Normal 32 2 4" xfId="3324"/>
    <cellStyle name="Normal 33" xfId="3325"/>
    <cellStyle name="Normal 33 2" xfId="3326"/>
    <cellStyle name="Normal 34" xfId="3327"/>
    <cellStyle name="Normal 35" xfId="3328"/>
    <cellStyle name="Normal 36" xfId="111"/>
    <cellStyle name="Normal 37" xfId="3329"/>
    <cellStyle name="Normal 37 2" xfId="3330"/>
    <cellStyle name="Normal 37 2 2" xfId="3331"/>
    <cellStyle name="Normal 37 2 3" xfId="3332"/>
    <cellStyle name="Normal 37 3" xfId="3333"/>
    <cellStyle name="Normal 37 3 2" xfId="3334"/>
    <cellStyle name="Normal 37 4" xfId="3335"/>
    <cellStyle name="Normal 38" xfId="3336"/>
    <cellStyle name="Normal 38 2" xfId="3337"/>
    <cellStyle name="Normal 38 2 2" xfId="3338"/>
    <cellStyle name="Normal 39" xfId="3339"/>
    <cellStyle name="Normal 39 2" xfId="3340"/>
    <cellStyle name="Normal 39 2 2" xfId="3341"/>
    <cellStyle name="Normal 39 2 2 2" xfId="3342"/>
    <cellStyle name="Normal 39 2 2 2 2" xfId="3343"/>
    <cellStyle name="Normal 39 2 2 3" xfId="3344"/>
    <cellStyle name="Normal 39 2 3" xfId="3345"/>
    <cellStyle name="Normal 39 2 3 2" xfId="3346"/>
    <cellStyle name="Normal 39 2 4" xfId="3347"/>
    <cellStyle name="Normal 39 3" xfId="3348"/>
    <cellStyle name="Normal 39 3 2" xfId="3349"/>
    <cellStyle name="Normal 39 3 2 2" xfId="3350"/>
    <cellStyle name="Normal 39 3 2 2 2" xfId="3351"/>
    <cellStyle name="Normal 39 3 2 3" xfId="3352"/>
    <cellStyle name="Normal 39 3 3" xfId="3353"/>
    <cellStyle name="Normal 39 3 3 2" xfId="3354"/>
    <cellStyle name="Normal 39 3 4" xfId="3355"/>
    <cellStyle name="Normal 4" xfId="22"/>
    <cellStyle name="Normal 4 10" xfId="3356"/>
    <cellStyle name="Normal 4 11" xfId="3357"/>
    <cellStyle name="Normal 4 12" xfId="3358"/>
    <cellStyle name="Normal 4 13" xfId="3359"/>
    <cellStyle name="Normal 4 14" xfId="3360"/>
    <cellStyle name="Normal 4 15" xfId="3361"/>
    <cellStyle name="Normal 4 16" xfId="3362"/>
    <cellStyle name="Normal 4 17" xfId="3363"/>
    <cellStyle name="Normal 4 2" xfId="58"/>
    <cellStyle name="Normal 4 2 2" xfId="3364"/>
    <cellStyle name="Normal 4 2 2 2" xfId="3365"/>
    <cellStyle name="Normal 4 2 3" xfId="42"/>
    <cellStyle name="Normal 4 2 3 2" xfId="65"/>
    <cellStyle name="Normal 4 3" xfId="77"/>
    <cellStyle name="Normal 4 4" xfId="80"/>
    <cellStyle name="Normal 4 5" xfId="3366"/>
    <cellStyle name="Normal 4 6" xfId="3367"/>
    <cellStyle name="Normal 4 7" xfId="3368"/>
    <cellStyle name="Normal 4 8" xfId="3369"/>
    <cellStyle name="Normal 4 9" xfId="3370"/>
    <cellStyle name="Normal 4_Bang bieu" xfId="3371"/>
    <cellStyle name="Normal 40" xfId="3372"/>
    <cellStyle name="Normal 41" xfId="3373"/>
    <cellStyle name="Normal 42" xfId="3374"/>
    <cellStyle name="Normal 43" xfId="3375"/>
    <cellStyle name="Normal 44" xfId="3376"/>
    <cellStyle name="Normal 45" xfId="3377"/>
    <cellStyle name="Normal 46" xfId="3378"/>
    <cellStyle name="Normal 46 2" xfId="3379"/>
    <cellStyle name="Normal 46 2 2" xfId="3380"/>
    <cellStyle name="Normal 46 2 2 2" xfId="3381"/>
    <cellStyle name="Normal 46 2 3" xfId="3382"/>
    <cellStyle name="Normal 46 3" xfId="3383"/>
    <cellStyle name="Normal 46 3 2" xfId="3384"/>
    <cellStyle name="Normal 46 4" xfId="3385"/>
    <cellStyle name="Normal 47" xfId="3386"/>
    <cellStyle name="Normal 48" xfId="3387"/>
    <cellStyle name="Normal 49" xfId="3388"/>
    <cellStyle name="Normal 5" xfId="23"/>
    <cellStyle name="Normal 5 2" xfId="78"/>
    <cellStyle name="Normal 5 2 2" xfId="119"/>
    <cellStyle name="Normal 5 3" xfId="3389"/>
    <cellStyle name="Normal 5 3 2" xfId="3390"/>
    <cellStyle name="Normal 5 4" xfId="3391"/>
    <cellStyle name="Normal 5 6" xfId="45"/>
    <cellStyle name="Normal 50" xfId="3392"/>
    <cellStyle name="Normal 51" xfId="3393"/>
    <cellStyle name="Normal 52" xfId="3394"/>
    <cellStyle name="Normal 52 2" xfId="3395"/>
    <cellStyle name="Normal 52 2 2" xfId="3396"/>
    <cellStyle name="Normal 52 2 3" xfId="3397"/>
    <cellStyle name="Normal 52 2 3 2" xfId="3398"/>
    <cellStyle name="Normal 52 3" xfId="3399"/>
    <cellStyle name="Normal 52 5 2 2 2" xfId="3400"/>
    <cellStyle name="Normal 52 5 2 2 2 2" xfId="3401"/>
    <cellStyle name="Normal 53" xfId="3402"/>
    <cellStyle name="Normal 53 2" xfId="3403"/>
    <cellStyle name="Normal 53 2 2" xfId="3404"/>
    <cellStyle name="Normal 53 3" xfId="3405"/>
    <cellStyle name="Normal 54" xfId="3406"/>
    <cellStyle name="Normal 54 2" xfId="3407"/>
    <cellStyle name="Normal 54 2 2" xfId="3408"/>
    <cellStyle name="Normal 54 3" xfId="3409"/>
    <cellStyle name="Normal 54 4" xfId="3410"/>
    <cellStyle name="Normal 55" xfId="3411"/>
    <cellStyle name="Normal 55 2" xfId="3412"/>
    <cellStyle name="Normal 55 2 2" xfId="3413"/>
    <cellStyle name="Normal 55 2 2 2" xfId="3414"/>
    <cellStyle name="Normal 55 2 3" xfId="3415"/>
    <cellStyle name="Normal 55 3" xfId="3416"/>
    <cellStyle name="Normal 55 3 2" xfId="3417"/>
    <cellStyle name="Normal 55 4" xfId="3418"/>
    <cellStyle name="Normal 56" xfId="3419"/>
    <cellStyle name="Normal 56 2" xfId="3420"/>
    <cellStyle name="Normal 56 2 2" xfId="3421"/>
    <cellStyle name="Normal 56 2 2 2" xfId="3422"/>
    <cellStyle name="Normal 56 2 2 2 2" xfId="3423"/>
    <cellStyle name="Normal 56 2 2 3" xfId="3424"/>
    <cellStyle name="Normal 56 2 3" xfId="3425"/>
    <cellStyle name="Normal 56 2 3 2" xfId="3426"/>
    <cellStyle name="Normal 56 2 4" xfId="3427"/>
    <cellStyle name="Normal 56 3" xfId="3428"/>
    <cellStyle name="Normal 56 3 2" xfId="3429"/>
    <cellStyle name="Normal 56 3 2 2" xfId="3430"/>
    <cellStyle name="Normal 56 3 3" xfId="3431"/>
    <cellStyle name="Normal 56 4" xfId="3432"/>
    <cellStyle name="Normal 56 4 2" xfId="3433"/>
    <cellStyle name="Normal 56 5" xfId="3434"/>
    <cellStyle name="Normal 57" xfId="3435"/>
    <cellStyle name="Normal 57 2" xfId="3436"/>
    <cellStyle name="Normal 57 2 2" xfId="3437"/>
    <cellStyle name="Normal 57 3" xfId="3438"/>
    <cellStyle name="Normal 58" xfId="3439"/>
    <cellStyle name="Normal 58 2" xfId="3440"/>
    <cellStyle name="Normal 59" xfId="3441"/>
    <cellStyle name="Normal 6" xfId="24"/>
    <cellStyle name="Normal 6 10" xfId="3442"/>
    <cellStyle name="Normal 6 11" xfId="3443"/>
    <cellStyle name="Normal 6 12" xfId="3444"/>
    <cellStyle name="Normal 6 13" xfId="3445"/>
    <cellStyle name="Normal 6 14" xfId="3446"/>
    <cellStyle name="Normal 6 15" xfId="3447"/>
    <cellStyle name="Normal 6 16" xfId="3448"/>
    <cellStyle name="Normal 6 17" xfId="3449"/>
    <cellStyle name="Normal 6 2" xfId="50"/>
    <cellStyle name="Normal 6 2 2" xfId="44"/>
    <cellStyle name="Normal 6 2 2 2" xfId="66"/>
    <cellStyle name="Normal 6 2 3" xfId="3450"/>
    <cellStyle name="Normal 6 3" xfId="3451"/>
    <cellStyle name="Normal 6 4" xfId="3452"/>
    <cellStyle name="Normal 6 4 2" xfId="3453"/>
    <cellStyle name="Normal 6 5" xfId="3454"/>
    <cellStyle name="Normal 6 6" xfId="3455"/>
    <cellStyle name="Normal 6 7" xfId="3456"/>
    <cellStyle name="Normal 6 8" xfId="3457"/>
    <cellStyle name="Normal 6 9" xfId="3458"/>
    <cellStyle name="Normal 6_TPCP trinh UBND ngay 27-12" xfId="3459"/>
    <cellStyle name="Normal 60" xfId="112"/>
    <cellStyle name="Normal 60 2" xfId="3460"/>
    <cellStyle name="Normal 61" xfId="3461"/>
    <cellStyle name="Normal 62" xfId="3462"/>
    <cellStyle name="Normal 63" xfId="3463"/>
    <cellStyle name="Normal 64" xfId="3464"/>
    <cellStyle name="Normal 65" xfId="3465"/>
    <cellStyle name="Normal 66" xfId="3466"/>
    <cellStyle name="Normal 67" xfId="3467"/>
    <cellStyle name="Normal 68" xfId="3468"/>
    <cellStyle name="Normal 69" xfId="3469"/>
    <cellStyle name="Normal 7" xfId="61"/>
    <cellStyle name="Normal 7 2" xfId="113"/>
    <cellStyle name="Normal 7 2 3" xfId="3470"/>
    <cellStyle name="Normal 7 3" xfId="3471"/>
    <cellStyle name="Normal 7 3 2" xfId="3472"/>
    <cellStyle name="Normal 7 3 2 2" xfId="3473"/>
    <cellStyle name="Normal 7 3 3" xfId="3474"/>
    <cellStyle name="Normal 7_!1 1 bao cao giao KH ve HTCMT vung TNB   12-12-2011" xfId="3475"/>
    <cellStyle name="Normal 70" xfId="3476"/>
    <cellStyle name="Normal 71" xfId="3477"/>
    <cellStyle name="Normal 79" xfId="3478"/>
    <cellStyle name="Normal 79 2" xfId="3479"/>
    <cellStyle name="Normal 79 2 2" xfId="3480"/>
    <cellStyle name="Normal 79 2 2 2" xfId="3481"/>
    <cellStyle name="Normal 79 2 2 2 2" xfId="3482"/>
    <cellStyle name="Normal 79 2 2 3" xfId="3483"/>
    <cellStyle name="Normal 79 2 3" xfId="3484"/>
    <cellStyle name="Normal 79 2 3 2" xfId="3485"/>
    <cellStyle name="Normal 79 2 4" xfId="3486"/>
    <cellStyle name="Normal 79 3" xfId="3487"/>
    <cellStyle name="Normal 79 3 2" xfId="3488"/>
    <cellStyle name="Normal 79 3 2 2" xfId="3489"/>
    <cellStyle name="Normal 79 3 3" xfId="3490"/>
    <cellStyle name="Normal 79 4" xfId="3491"/>
    <cellStyle name="Normal 79 4 2" xfId="3492"/>
    <cellStyle name="Normal 79 5" xfId="3493"/>
    <cellStyle name="Normal 8" xfId="69"/>
    <cellStyle name="Normal 8 2" xfId="3494"/>
    <cellStyle name="Normal 8 2 2" xfId="3495"/>
    <cellStyle name="Normal 8 2 2 2" xfId="3496"/>
    <cellStyle name="Normal 8 2 3" xfId="3497"/>
    <cellStyle name="Normal 8 3" xfId="3498"/>
    <cellStyle name="Normal 8_21.3.2012Tong hop von ung nam 2012(banBCa.Hong)" xfId="3499"/>
    <cellStyle name="Normal 821" xfId="3500"/>
    <cellStyle name="Normal 9" xfId="81"/>
    <cellStyle name="Normal 9 2" xfId="3501"/>
    <cellStyle name="Normal 9 2 2" xfId="3502"/>
    <cellStyle name="Normal 9 3" xfId="3503"/>
    <cellStyle name="Normal 9 4" xfId="3504"/>
    <cellStyle name="Normal 9 4 2" xfId="3505"/>
    <cellStyle name="Normal 9 5" xfId="3506"/>
    <cellStyle name="Normal 9_Bieu KH trung han BKH TW" xfId="3507"/>
    <cellStyle name="Normal_Bieu mau (CV )" xfId="46"/>
    <cellStyle name="Normal_Sheet1" xfId="25"/>
    <cellStyle name="Normal_Sheet3" xfId="26"/>
    <cellStyle name="Normal1" xfId="3508"/>
    <cellStyle name="Normal8" xfId="3509"/>
    <cellStyle name="Normale_ PESO ELETTR." xfId="3510"/>
    <cellStyle name="Normalny_Cennik obowiazuje od 06-08-2001 r (1)" xfId="3511"/>
    <cellStyle name="Note 2" xfId="3512"/>
    <cellStyle name="Note 2 2" xfId="3513"/>
    <cellStyle name="Note 3" xfId="3514"/>
    <cellStyle name="Note 3 2" xfId="3515"/>
    <cellStyle name="Note 4" xfId="3516"/>
    <cellStyle name="Note 4 2" xfId="3517"/>
    <cellStyle name="Note 5" xfId="3518"/>
    <cellStyle name="Note 6" xfId="3519"/>
    <cellStyle name="Note 6 2" xfId="3520"/>
    <cellStyle name="NWM" xfId="3521"/>
    <cellStyle name="Ò_x000d_Normal_123569" xfId="3522"/>
    <cellStyle name="Ò_x005f_x000d_Normal_123569" xfId="3523"/>
    <cellStyle name="Ò_x005f_x005f_x005f_x000d_Normal_123569" xfId="3524"/>
    <cellStyle name="Œ…‹æØ‚è [0.00]_ÆÂ¹²" xfId="3525"/>
    <cellStyle name="Œ…‹æØ‚è_laroux" xfId="3526"/>
    <cellStyle name="oft Excel]_x000a__x000a_Comment=open=/f ‚ðw’è‚·‚é‚ÆAƒ†[ƒU[’è‹`ŠÖ”‚ðŠÖ”“\‚è•t‚¯‚Ìˆê——‚É“o˜^‚·‚é‚±‚Æ‚ª‚Å‚«‚Ü‚·B_x000a__x000a_Maximized" xfId="3527"/>
    <cellStyle name="oft Excel]_x000a__x000a_Comment=The open=/f lines load custom functions into the Paste Function list._x000a__x000a_Maximized=2_x000a__x000a_Basics=1_x000a__x000a_A" xfId="3528"/>
    <cellStyle name="oft Excel]_x000a__x000a_Comment=The open=/f lines load custom functions into the Paste Function list._x000a__x000a_Maximized=3_x000a__x000a_Basics=1_x000a__x000a_A" xfId="3529"/>
    <cellStyle name="oft Excel]_x000d__x000a_Comment=open=/f ‚ðw’è‚·‚é‚ÆAƒ†[ƒU[’è‹`ŠÖ”‚ðŠÖ”“\‚è•t‚¯‚Ìˆê——‚É“o˜^‚·‚é‚±‚Æ‚ª‚Å‚«‚Ü‚·B_x000d__x000a_Maximized" xfId="3530"/>
    <cellStyle name="oft Excel]_x000d__x000a_Comment=open=/f ‚ðŽw’è‚·‚é‚ÆAƒ†[ƒU[’è‹`ŠÖ”‚ðŠÖ”“\‚è•t‚¯‚Ìˆê——‚É“o˜^‚·‚é‚±‚Æ‚ª‚Å‚«‚Ü‚·B_x000d__x000a_Maximized" xfId="3531"/>
    <cellStyle name="oft Excel]_x000d__x000a_Comment=The open=/f lines load custom functions into the Paste Function list._x000d__x000a_Maximized=2_x000d__x000a_Basics=1_x000d__x000a_A" xfId="3532"/>
    <cellStyle name="oft Excel]_x000d__x000a_Comment=The open=/f lines load custom functions into the Paste Function list._x000d__x000a_Maximized=3_x000d__x000a_Basics=1_x000d__x000a_A" xfId="3533"/>
    <cellStyle name="oft Excel]_x005f_x000d__x005f_x000a_Comment=open=/f ‚ðw’è‚·‚é‚ÆAƒ†[ƒU[’è‹`ŠÖ”‚ðŠÖ”“\‚è•t‚¯‚Ìˆê——‚É“o˜^‚·‚é‚±‚Æ‚ª‚Å‚«‚Ü‚·B_x005f_x000d__x005f_x000a_Maximized" xfId="3534"/>
    <cellStyle name="omma [0]_Mktg Prog" xfId="3535"/>
    <cellStyle name="ormal_Sheet1_1" xfId="3536"/>
    <cellStyle name="Output 2" xfId="3537"/>
    <cellStyle name="Output 2 2" xfId="3538"/>
    <cellStyle name="p" xfId="3539"/>
    <cellStyle name="p 2" xfId="3540"/>
    <cellStyle name="p 3" xfId="3541"/>
    <cellStyle name="p 4" xfId="3542"/>
    <cellStyle name="paint" xfId="3543"/>
    <cellStyle name="paint 2" xfId="3544"/>
    <cellStyle name="paint 2 2" xfId="3545"/>
    <cellStyle name="paint_05-12  KH trung han 2016-2020 - Liem Thinh edited" xfId="3546"/>
    <cellStyle name="Pattern" xfId="3547"/>
    <cellStyle name="Pattern 10" xfId="3548"/>
    <cellStyle name="Pattern 11" xfId="3549"/>
    <cellStyle name="Pattern 12" xfId="3550"/>
    <cellStyle name="Pattern 13" xfId="3551"/>
    <cellStyle name="Pattern 14" xfId="3552"/>
    <cellStyle name="Pattern 15" xfId="3553"/>
    <cellStyle name="Pattern 16" xfId="3554"/>
    <cellStyle name="Pattern 2" xfId="3555"/>
    <cellStyle name="Pattern 3" xfId="3556"/>
    <cellStyle name="Pattern 4" xfId="3557"/>
    <cellStyle name="Pattern 5" xfId="3558"/>
    <cellStyle name="Pattern 6" xfId="3559"/>
    <cellStyle name="Pattern 7" xfId="3560"/>
    <cellStyle name="Pattern 8" xfId="3561"/>
    <cellStyle name="Pattern 9" xfId="3562"/>
    <cellStyle name="per.style" xfId="3563"/>
    <cellStyle name="per.style 2" xfId="3564"/>
    <cellStyle name="Percent %" xfId="3565"/>
    <cellStyle name="Percent % Long Underline" xfId="3566"/>
    <cellStyle name="Percent %_Worksheet in  US Financial Statements Ref. Workbook - Single Co" xfId="3567"/>
    <cellStyle name="Percent (0)" xfId="3568"/>
    <cellStyle name="Percent (0) 10" xfId="3569"/>
    <cellStyle name="Percent (0) 11" xfId="3570"/>
    <cellStyle name="Percent (0) 12" xfId="3571"/>
    <cellStyle name="Percent (0) 13" xfId="3572"/>
    <cellStyle name="Percent (0) 14" xfId="3573"/>
    <cellStyle name="Percent (0) 15" xfId="3574"/>
    <cellStyle name="Percent (0) 2" xfId="3575"/>
    <cellStyle name="Percent (0) 3" xfId="3576"/>
    <cellStyle name="Percent (0) 4" xfId="3577"/>
    <cellStyle name="Percent (0) 5" xfId="3578"/>
    <cellStyle name="Percent (0) 6" xfId="3579"/>
    <cellStyle name="Percent (0) 7" xfId="3580"/>
    <cellStyle name="Percent (0) 8" xfId="3581"/>
    <cellStyle name="Percent (0) 9" xfId="3582"/>
    <cellStyle name="Percent [0]" xfId="3583"/>
    <cellStyle name="Percent [0] 10" xfId="3584"/>
    <cellStyle name="Percent [0] 11" xfId="3585"/>
    <cellStyle name="Percent [0] 12" xfId="3586"/>
    <cellStyle name="Percent [0] 13" xfId="3587"/>
    <cellStyle name="Percent [0] 14" xfId="3588"/>
    <cellStyle name="Percent [0] 15" xfId="3589"/>
    <cellStyle name="Percent [0] 16" xfId="3590"/>
    <cellStyle name="Percent [0] 2" xfId="3591"/>
    <cellStyle name="Percent [0] 3" xfId="3592"/>
    <cellStyle name="Percent [0] 4" xfId="3593"/>
    <cellStyle name="Percent [0] 5" xfId="3594"/>
    <cellStyle name="Percent [0] 6" xfId="3595"/>
    <cellStyle name="Percent [0] 7" xfId="3596"/>
    <cellStyle name="Percent [0] 8" xfId="3597"/>
    <cellStyle name="Percent [0] 9" xfId="3598"/>
    <cellStyle name="Percent [00]" xfId="3599"/>
    <cellStyle name="Percent [00] 10" xfId="3600"/>
    <cellStyle name="Percent [00] 11" xfId="3601"/>
    <cellStyle name="Percent [00] 12" xfId="3602"/>
    <cellStyle name="Percent [00] 13" xfId="3603"/>
    <cellStyle name="Percent [00] 14" xfId="3604"/>
    <cellStyle name="Percent [00] 15" xfId="3605"/>
    <cellStyle name="Percent [00] 16" xfId="3606"/>
    <cellStyle name="Percent [00] 2" xfId="3607"/>
    <cellStyle name="Percent [00] 3" xfId="3608"/>
    <cellStyle name="Percent [00] 4" xfId="3609"/>
    <cellStyle name="Percent [00] 5" xfId="3610"/>
    <cellStyle name="Percent [00] 6" xfId="3611"/>
    <cellStyle name="Percent [00] 7" xfId="3612"/>
    <cellStyle name="Percent [00] 8" xfId="3613"/>
    <cellStyle name="Percent [00] 9" xfId="3614"/>
    <cellStyle name="Percent [2]" xfId="3615"/>
    <cellStyle name="Percent [2] 10" xfId="3616"/>
    <cellStyle name="Percent [2] 11" xfId="3617"/>
    <cellStyle name="Percent [2] 12" xfId="3618"/>
    <cellStyle name="Percent [2] 13" xfId="3619"/>
    <cellStyle name="Percent [2] 14" xfId="3620"/>
    <cellStyle name="Percent [2] 15" xfId="3621"/>
    <cellStyle name="Percent [2] 16" xfId="3622"/>
    <cellStyle name="Percent [2] 2" xfId="3623"/>
    <cellStyle name="Percent [2] 2 2" xfId="3624"/>
    <cellStyle name="Percent [2] 3" xfId="3625"/>
    <cellStyle name="Percent [2] 4" xfId="3626"/>
    <cellStyle name="Percent [2] 5" xfId="3627"/>
    <cellStyle name="Percent [2] 6" xfId="3628"/>
    <cellStyle name="Percent [2] 7" xfId="3629"/>
    <cellStyle name="Percent [2] 8" xfId="3630"/>
    <cellStyle name="Percent [2] 9" xfId="3631"/>
    <cellStyle name="Percent 0.0%" xfId="3632"/>
    <cellStyle name="Percent 0.0% Long Underline" xfId="3633"/>
    <cellStyle name="Percent 0.00%" xfId="3634"/>
    <cellStyle name="Percent 0.00% Long Underline" xfId="3635"/>
    <cellStyle name="Percent 0.000%" xfId="3636"/>
    <cellStyle name="Percent 0.000% Long Underline" xfId="3637"/>
    <cellStyle name="Percent 10" xfId="3638"/>
    <cellStyle name="Percent 10 2" xfId="3639"/>
    <cellStyle name="Percent 11" xfId="3640"/>
    <cellStyle name="Percent 11 2" xfId="3641"/>
    <cellStyle name="Percent 12" xfId="3642"/>
    <cellStyle name="Percent 12 2" xfId="3643"/>
    <cellStyle name="Percent 13" xfId="3644"/>
    <cellStyle name="Percent 13 2" xfId="3645"/>
    <cellStyle name="Percent 14" xfId="3646"/>
    <cellStyle name="Percent 14 2" xfId="3647"/>
    <cellStyle name="Percent 15" xfId="3648"/>
    <cellStyle name="Percent 16" xfId="3649"/>
    <cellStyle name="Percent 17" xfId="3650"/>
    <cellStyle name="Percent 18" xfId="3651"/>
    <cellStyle name="Percent 19" xfId="3652"/>
    <cellStyle name="Percent 19 2" xfId="3653"/>
    <cellStyle name="Percent 2" xfId="27"/>
    <cellStyle name="Percent 2 2" xfId="51"/>
    <cellStyle name="Percent 2 2 2" xfId="3654"/>
    <cellStyle name="Percent 2 2 3" xfId="3655"/>
    <cellStyle name="Percent 2 3" xfId="3656"/>
    <cellStyle name="Percent 2 4" xfId="3657"/>
    <cellStyle name="Percent 20" xfId="3658"/>
    <cellStyle name="Percent 20 2" xfId="3659"/>
    <cellStyle name="Percent 21" xfId="3660"/>
    <cellStyle name="Percent 22" xfId="3661"/>
    <cellStyle name="Percent 23" xfId="3662"/>
    <cellStyle name="Percent 24" xfId="3663"/>
    <cellStyle name="Percent 24 2" xfId="3664"/>
    <cellStyle name="Percent 25" xfId="3665"/>
    <cellStyle name="Percent 3" xfId="114"/>
    <cellStyle name="Percent 3 2" xfId="3666"/>
    <cellStyle name="Percent 3 3" xfId="3667"/>
    <cellStyle name="Percent 3 3 2" xfId="3668"/>
    <cellStyle name="Percent 4" xfId="3669"/>
    <cellStyle name="Percent 5" xfId="3670"/>
    <cellStyle name="Percent 5 2" xfId="3671"/>
    <cellStyle name="Percent 6" xfId="3672"/>
    <cellStyle name="Percent 6 2" xfId="3673"/>
    <cellStyle name="Percent 7" xfId="3674"/>
    <cellStyle name="Percent 7 2" xfId="3675"/>
    <cellStyle name="Percent 8" xfId="3676"/>
    <cellStyle name="Percent 8 2" xfId="3677"/>
    <cellStyle name="Percent 9" xfId="3678"/>
    <cellStyle name="Percent 9 2" xfId="3679"/>
    <cellStyle name="PERCENTAGE" xfId="3680"/>
    <cellStyle name="PERCENTAGE 2" xfId="3681"/>
    <cellStyle name="PrePop Currency (0)" xfId="3682"/>
    <cellStyle name="PrePop Currency (0) 10" xfId="3683"/>
    <cellStyle name="PrePop Currency (0) 11" xfId="3684"/>
    <cellStyle name="PrePop Currency (0) 12" xfId="3685"/>
    <cellStyle name="PrePop Currency (0) 13" xfId="3686"/>
    <cellStyle name="PrePop Currency (0) 14" xfId="3687"/>
    <cellStyle name="PrePop Currency (0) 15" xfId="3688"/>
    <cellStyle name="PrePop Currency (0) 16" xfId="3689"/>
    <cellStyle name="PrePop Currency (0) 2" xfId="3690"/>
    <cellStyle name="PrePop Currency (0) 3" xfId="3691"/>
    <cellStyle name="PrePop Currency (0) 4" xfId="3692"/>
    <cellStyle name="PrePop Currency (0) 5" xfId="3693"/>
    <cellStyle name="PrePop Currency (0) 6" xfId="3694"/>
    <cellStyle name="PrePop Currency (0) 7" xfId="3695"/>
    <cellStyle name="PrePop Currency (0) 8" xfId="3696"/>
    <cellStyle name="PrePop Currency (0) 9" xfId="3697"/>
    <cellStyle name="PrePop Currency (2)" xfId="3698"/>
    <cellStyle name="PrePop Currency (2) 10" xfId="3699"/>
    <cellStyle name="PrePop Currency (2) 11" xfId="3700"/>
    <cellStyle name="PrePop Currency (2) 12" xfId="3701"/>
    <cellStyle name="PrePop Currency (2) 13" xfId="3702"/>
    <cellStyle name="PrePop Currency (2) 14" xfId="3703"/>
    <cellStyle name="PrePop Currency (2) 15" xfId="3704"/>
    <cellStyle name="PrePop Currency (2) 16" xfId="3705"/>
    <cellStyle name="PrePop Currency (2) 2" xfId="3706"/>
    <cellStyle name="PrePop Currency (2) 3" xfId="3707"/>
    <cellStyle name="PrePop Currency (2) 4" xfId="3708"/>
    <cellStyle name="PrePop Currency (2) 5" xfId="3709"/>
    <cellStyle name="PrePop Currency (2) 6" xfId="3710"/>
    <cellStyle name="PrePop Currency (2) 7" xfId="3711"/>
    <cellStyle name="PrePop Currency (2) 8" xfId="3712"/>
    <cellStyle name="PrePop Currency (2) 9" xfId="3713"/>
    <cellStyle name="PrePop Units (0)" xfId="3714"/>
    <cellStyle name="PrePop Units (0) 10" xfId="3715"/>
    <cellStyle name="PrePop Units (0) 11" xfId="3716"/>
    <cellStyle name="PrePop Units (0) 12" xfId="3717"/>
    <cellStyle name="PrePop Units (0) 13" xfId="3718"/>
    <cellStyle name="PrePop Units (0) 14" xfId="3719"/>
    <cellStyle name="PrePop Units (0) 15" xfId="3720"/>
    <cellStyle name="PrePop Units (0) 16" xfId="3721"/>
    <cellStyle name="PrePop Units (0) 2" xfId="3722"/>
    <cellStyle name="PrePop Units (0) 3" xfId="3723"/>
    <cellStyle name="PrePop Units (0) 4" xfId="3724"/>
    <cellStyle name="PrePop Units (0) 5" xfId="3725"/>
    <cellStyle name="PrePop Units (0) 6" xfId="3726"/>
    <cellStyle name="PrePop Units (0) 7" xfId="3727"/>
    <cellStyle name="PrePop Units (0) 8" xfId="3728"/>
    <cellStyle name="PrePop Units (0) 9" xfId="3729"/>
    <cellStyle name="PrePop Units (1)" xfId="3730"/>
    <cellStyle name="PrePop Units (1) 10" xfId="3731"/>
    <cellStyle name="PrePop Units (1) 11" xfId="3732"/>
    <cellStyle name="PrePop Units (1) 12" xfId="3733"/>
    <cellStyle name="PrePop Units (1) 13" xfId="3734"/>
    <cellStyle name="PrePop Units (1) 14" xfId="3735"/>
    <cellStyle name="PrePop Units (1) 15" xfId="3736"/>
    <cellStyle name="PrePop Units (1) 16" xfId="3737"/>
    <cellStyle name="PrePop Units (1) 2" xfId="3738"/>
    <cellStyle name="PrePop Units (1) 3" xfId="3739"/>
    <cellStyle name="PrePop Units (1) 4" xfId="3740"/>
    <cellStyle name="PrePop Units (1) 5" xfId="3741"/>
    <cellStyle name="PrePop Units (1) 6" xfId="3742"/>
    <cellStyle name="PrePop Units (1) 7" xfId="3743"/>
    <cellStyle name="PrePop Units (1) 8" xfId="3744"/>
    <cellStyle name="PrePop Units (1) 9" xfId="3745"/>
    <cellStyle name="PrePop Units (2)" xfId="3746"/>
    <cellStyle name="PrePop Units (2) 10" xfId="3747"/>
    <cellStyle name="PrePop Units (2) 11" xfId="3748"/>
    <cellStyle name="PrePop Units (2) 12" xfId="3749"/>
    <cellStyle name="PrePop Units (2) 13" xfId="3750"/>
    <cellStyle name="PrePop Units (2) 14" xfId="3751"/>
    <cellStyle name="PrePop Units (2) 15" xfId="3752"/>
    <cellStyle name="PrePop Units (2) 16" xfId="3753"/>
    <cellStyle name="PrePop Units (2) 2" xfId="3754"/>
    <cellStyle name="PrePop Units (2) 3" xfId="3755"/>
    <cellStyle name="PrePop Units (2) 4" xfId="3756"/>
    <cellStyle name="PrePop Units (2) 5" xfId="3757"/>
    <cellStyle name="PrePop Units (2) 6" xfId="3758"/>
    <cellStyle name="PrePop Units (2) 7" xfId="3759"/>
    <cellStyle name="PrePop Units (2) 8" xfId="3760"/>
    <cellStyle name="PrePop Units (2) 9" xfId="3761"/>
    <cellStyle name="pricing" xfId="3762"/>
    <cellStyle name="pricing 2" xfId="3763"/>
    <cellStyle name="PSChar" xfId="3764"/>
    <cellStyle name="PSHeading" xfId="3765"/>
    <cellStyle name="Quantity" xfId="3766"/>
    <cellStyle name="regstoresfromspecstores" xfId="3767"/>
    <cellStyle name="regstoresfromspecstores 2" xfId="3768"/>
    <cellStyle name="RevList" xfId="3769"/>
    <cellStyle name="rlink_tiªn l­în_x005f_x001b_Hyperlink_TONG HOP KINH PHI" xfId="3770"/>
    <cellStyle name="rmal_ADAdot" xfId="3771"/>
    <cellStyle name="S—_x0008_" xfId="3772"/>
    <cellStyle name="S—_x0008_ 2" xfId="3773"/>
    <cellStyle name="s]_x000a__x000a_spooler=yes_x000a__x000a_load=_x000a__x000a_Beep=yes_x000a__x000a_NullPort=None_x000a__x000a_BorderWidth=3_x000a__x000a_CursorBlinkRate=1200_x000a__x000a_DoubleClickSpeed=452_x000a__x000a_Programs=co" xfId="3774"/>
    <cellStyle name="s]_x000d__x000a_spooler=yes_x000d__x000a_load=_x000d__x000a_Beep=yes_x000d__x000a_NullPort=None_x000d__x000a_BorderWidth=3_x000d__x000a_CursorBlinkRate=1200_x000d__x000a_DoubleClickSpeed=452_x000d__x000a_Programs=co" xfId="3775"/>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776"/>
    <cellStyle name="S—_x0008__KH TPCP vung TNB (03-1-2012)" xfId="3777"/>
    <cellStyle name="S—_x005f_x0008_" xfId="3778"/>
    <cellStyle name="SAPBEXaggData" xfId="3779"/>
    <cellStyle name="SAPBEXaggData 2" xfId="3780"/>
    <cellStyle name="SAPBEXaggDataEmph" xfId="3781"/>
    <cellStyle name="SAPBEXaggDataEmph 2" xfId="3782"/>
    <cellStyle name="SAPBEXaggItem" xfId="3783"/>
    <cellStyle name="SAPBEXaggItem 2" xfId="3784"/>
    <cellStyle name="SAPBEXchaText" xfId="3785"/>
    <cellStyle name="SAPBEXchaText 2" xfId="3786"/>
    <cellStyle name="SAPBEXexcBad7" xfId="3787"/>
    <cellStyle name="SAPBEXexcBad7 2" xfId="3788"/>
    <cellStyle name="SAPBEXexcBad8" xfId="3789"/>
    <cellStyle name="SAPBEXexcBad8 2" xfId="3790"/>
    <cellStyle name="SAPBEXexcBad9" xfId="3791"/>
    <cellStyle name="SAPBEXexcBad9 2" xfId="3792"/>
    <cellStyle name="SAPBEXexcCritical4" xfId="3793"/>
    <cellStyle name="SAPBEXexcCritical4 2" xfId="3794"/>
    <cellStyle name="SAPBEXexcCritical5" xfId="3795"/>
    <cellStyle name="SAPBEXexcCritical5 2" xfId="3796"/>
    <cellStyle name="SAPBEXexcCritical6" xfId="3797"/>
    <cellStyle name="SAPBEXexcCritical6 2" xfId="3798"/>
    <cellStyle name="SAPBEXexcGood1" xfId="3799"/>
    <cellStyle name="SAPBEXexcGood1 2" xfId="3800"/>
    <cellStyle name="SAPBEXexcGood2" xfId="3801"/>
    <cellStyle name="SAPBEXexcGood2 2" xfId="3802"/>
    <cellStyle name="SAPBEXexcGood3" xfId="3803"/>
    <cellStyle name="SAPBEXexcGood3 2" xfId="3804"/>
    <cellStyle name="SAPBEXfilterDrill" xfId="3805"/>
    <cellStyle name="SAPBEXfilterDrill 2" xfId="3806"/>
    <cellStyle name="SAPBEXfilterItem" xfId="3807"/>
    <cellStyle name="SAPBEXfilterItem 2" xfId="3808"/>
    <cellStyle name="SAPBEXfilterText" xfId="3809"/>
    <cellStyle name="SAPBEXfilterText 2" xfId="3810"/>
    <cellStyle name="SAPBEXformats" xfId="3811"/>
    <cellStyle name="SAPBEXformats 2" xfId="3812"/>
    <cellStyle name="SAPBEXheaderItem" xfId="3813"/>
    <cellStyle name="SAPBEXheaderItem 2" xfId="3814"/>
    <cellStyle name="SAPBEXheaderText" xfId="3815"/>
    <cellStyle name="SAPBEXheaderText 2" xfId="3816"/>
    <cellStyle name="SAPBEXresData" xfId="3817"/>
    <cellStyle name="SAPBEXresData 2" xfId="3818"/>
    <cellStyle name="SAPBEXresDataEmph" xfId="3819"/>
    <cellStyle name="SAPBEXresDataEmph 2" xfId="3820"/>
    <cellStyle name="SAPBEXresItem" xfId="3821"/>
    <cellStyle name="SAPBEXresItem 2" xfId="3822"/>
    <cellStyle name="SAPBEXstdData" xfId="3823"/>
    <cellStyle name="SAPBEXstdData 2" xfId="3824"/>
    <cellStyle name="SAPBEXstdDataEmph" xfId="3825"/>
    <cellStyle name="SAPBEXstdDataEmph 2" xfId="3826"/>
    <cellStyle name="SAPBEXstdItem" xfId="3827"/>
    <cellStyle name="SAPBEXstdItem 2" xfId="3828"/>
    <cellStyle name="SAPBEXtitle" xfId="3829"/>
    <cellStyle name="SAPBEXtitle 2" xfId="3830"/>
    <cellStyle name="SAPBEXundefined" xfId="3831"/>
    <cellStyle name="SAPBEXundefined 2" xfId="3832"/>
    <cellStyle name="serJet 1200 Series PCL 6" xfId="3833"/>
    <cellStyle name="SHADEDSTORES" xfId="3834"/>
    <cellStyle name="SHADEDSTORES 2" xfId="3835"/>
    <cellStyle name="SHADEDSTORES 2 2" xfId="3836"/>
    <cellStyle name="SHADEDSTORES 3" xfId="3837"/>
    <cellStyle name="songuyen" xfId="3838"/>
    <cellStyle name="specstores" xfId="3839"/>
    <cellStyle name="Standard_AAbgleich" xfId="3840"/>
    <cellStyle name="STTDG" xfId="3841"/>
    <cellStyle name="style" xfId="3842"/>
    <cellStyle name="Style 1" xfId="3843"/>
    <cellStyle name="Style 1 2" xfId="3844"/>
    <cellStyle name="Style 1 2 2" xfId="3845"/>
    <cellStyle name="Style 1 3" xfId="3846"/>
    <cellStyle name="Style 1 3 2" xfId="3847"/>
    <cellStyle name="Style 1 4" xfId="3848"/>
    <cellStyle name="Style 1 5" xfId="3849"/>
    <cellStyle name="Style 10" xfId="3850"/>
    <cellStyle name="Style 10 2" xfId="3851"/>
    <cellStyle name="Style 100" xfId="3852"/>
    <cellStyle name="Style 101" xfId="3853"/>
    <cellStyle name="Style 102" xfId="3854"/>
    <cellStyle name="Style 103" xfId="3855"/>
    <cellStyle name="Style 104" xfId="3856"/>
    <cellStyle name="Style 105" xfId="3857"/>
    <cellStyle name="Style 106" xfId="3858"/>
    <cellStyle name="Style 107" xfId="3859"/>
    <cellStyle name="Style 108" xfId="3860"/>
    <cellStyle name="Style 109" xfId="3861"/>
    <cellStyle name="Style 11" xfId="3862"/>
    <cellStyle name="Style 11 2" xfId="3863"/>
    <cellStyle name="Style 110" xfId="3864"/>
    <cellStyle name="Style 111" xfId="3865"/>
    <cellStyle name="Style 112" xfId="3866"/>
    <cellStyle name="Style 113" xfId="3867"/>
    <cellStyle name="Style 114" xfId="3868"/>
    <cellStyle name="Style 115" xfId="3869"/>
    <cellStyle name="Style 116" xfId="3870"/>
    <cellStyle name="Style 117" xfId="3871"/>
    <cellStyle name="Style 118" xfId="3872"/>
    <cellStyle name="Style 119" xfId="3873"/>
    <cellStyle name="Style 12" xfId="3874"/>
    <cellStyle name="Style 12 2" xfId="3875"/>
    <cellStyle name="Style 120" xfId="3876"/>
    <cellStyle name="Style 121" xfId="3877"/>
    <cellStyle name="Style 122" xfId="3878"/>
    <cellStyle name="Style 123" xfId="3879"/>
    <cellStyle name="Style 124" xfId="3880"/>
    <cellStyle name="Style 125" xfId="3881"/>
    <cellStyle name="Style 126" xfId="3882"/>
    <cellStyle name="Style 127" xfId="3883"/>
    <cellStyle name="Style 128" xfId="3884"/>
    <cellStyle name="Style 129" xfId="3885"/>
    <cellStyle name="Style 13" xfId="3886"/>
    <cellStyle name="Style 13 2" xfId="3887"/>
    <cellStyle name="Style 130" xfId="3888"/>
    <cellStyle name="Style 131" xfId="3889"/>
    <cellStyle name="Style 132" xfId="3890"/>
    <cellStyle name="Style 133" xfId="3891"/>
    <cellStyle name="Style 134" xfId="3892"/>
    <cellStyle name="Style 135" xfId="3893"/>
    <cellStyle name="Style 136" xfId="3894"/>
    <cellStyle name="Style 137" xfId="3895"/>
    <cellStyle name="Style 138" xfId="3896"/>
    <cellStyle name="Style 139" xfId="3897"/>
    <cellStyle name="Style 14" xfId="3898"/>
    <cellStyle name="Style 14 2" xfId="3899"/>
    <cellStyle name="Style 140" xfId="3900"/>
    <cellStyle name="Style 141" xfId="3901"/>
    <cellStyle name="Style 142" xfId="3902"/>
    <cellStyle name="Style 143" xfId="3903"/>
    <cellStyle name="Style 144" xfId="3904"/>
    <cellStyle name="Style 145" xfId="3905"/>
    <cellStyle name="Style 146" xfId="3906"/>
    <cellStyle name="Style 147" xfId="3907"/>
    <cellStyle name="Style 148" xfId="3908"/>
    <cellStyle name="Style 149" xfId="3909"/>
    <cellStyle name="Style 15" xfId="3910"/>
    <cellStyle name="Style 15 2" xfId="3911"/>
    <cellStyle name="Style 150" xfId="3912"/>
    <cellStyle name="Style 151" xfId="3913"/>
    <cellStyle name="Style 152" xfId="3914"/>
    <cellStyle name="Style 153" xfId="3915"/>
    <cellStyle name="Style 154" xfId="3916"/>
    <cellStyle name="Style 155" xfId="3917"/>
    <cellStyle name="Style 16" xfId="3918"/>
    <cellStyle name="Style 16 2" xfId="3919"/>
    <cellStyle name="Style 17" xfId="3920"/>
    <cellStyle name="Style 17 2" xfId="3921"/>
    <cellStyle name="Style 18" xfId="3922"/>
    <cellStyle name="Style 18 2" xfId="3923"/>
    <cellStyle name="Style 19" xfId="3924"/>
    <cellStyle name="Style 19 2" xfId="3925"/>
    <cellStyle name="Style 2" xfId="3926"/>
    <cellStyle name="Style 2 2" xfId="3927"/>
    <cellStyle name="Style 20" xfId="3928"/>
    <cellStyle name="Style 20 2" xfId="3929"/>
    <cellStyle name="Style 21" xfId="3930"/>
    <cellStyle name="Style 21 2" xfId="3931"/>
    <cellStyle name="Style 22" xfId="3932"/>
    <cellStyle name="Style 22 2" xfId="3933"/>
    <cellStyle name="Style 23" xfId="3934"/>
    <cellStyle name="Style 23 2" xfId="3935"/>
    <cellStyle name="Style 24" xfId="3936"/>
    <cellStyle name="Style 24 2" xfId="3937"/>
    <cellStyle name="Style 25" xfId="3938"/>
    <cellStyle name="Style 25 2" xfId="3939"/>
    <cellStyle name="Style 26" xfId="3940"/>
    <cellStyle name="Style 26 2" xfId="3941"/>
    <cellStyle name="Style 27" xfId="3942"/>
    <cellStyle name="Style 27 2" xfId="3943"/>
    <cellStyle name="Style 28" xfId="3944"/>
    <cellStyle name="Style 28 2" xfId="3945"/>
    <cellStyle name="Style 29" xfId="3946"/>
    <cellStyle name="Style 29 2" xfId="3947"/>
    <cellStyle name="Style 3" xfId="3948"/>
    <cellStyle name="Style 3 2" xfId="3949"/>
    <cellStyle name="Style 30" xfId="3950"/>
    <cellStyle name="Style 30 2" xfId="3951"/>
    <cellStyle name="Style 31" xfId="3952"/>
    <cellStyle name="Style 31 2" xfId="3953"/>
    <cellStyle name="Style 32" xfId="3954"/>
    <cellStyle name="Style 32 2" xfId="3955"/>
    <cellStyle name="Style 33" xfId="3956"/>
    <cellStyle name="Style 33 2" xfId="3957"/>
    <cellStyle name="Style 34" xfId="3958"/>
    <cellStyle name="Style 34 2" xfId="3959"/>
    <cellStyle name="Style 35" xfId="3960"/>
    <cellStyle name="Style 35 2" xfId="3961"/>
    <cellStyle name="Style 36" xfId="3962"/>
    <cellStyle name="Style 37" xfId="3963"/>
    <cellStyle name="Style 37 2" xfId="3964"/>
    <cellStyle name="Style 38" xfId="3965"/>
    <cellStyle name="Style 38 2" xfId="3966"/>
    <cellStyle name="Style 39" xfId="3967"/>
    <cellStyle name="Style 39 2" xfId="3968"/>
    <cellStyle name="Style 4" xfId="3969"/>
    <cellStyle name="Style 4 2" xfId="3970"/>
    <cellStyle name="Style 40" xfId="3971"/>
    <cellStyle name="Style 40 2" xfId="3972"/>
    <cellStyle name="Style 41" xfId="3973"/>
    <cellStyle name="Style 41 2" xfId="3974"/>
    <cellStyle name="Style 42" xfId="3975"/>
    <cellStyle name="Style 42 2" xfId="3976"/>
    <cellStyle name="Style 43" xfId="3977"/>
    <cellStyle name="Style 43 2" xfId="3978"/>
    <cellStyle name="Style 44" xfId="3979"/>
    <cellStyle name="Style 44 2" xfId="3980"/>
    <cellStyle name="Style 45" xfId="3981"/>
    <cellStyle name="Style 45 2" xfId="3982"/>
    <cellStyle name="Style 46" xfId="3983"/>
    <cellStyle name="Style 46 2" xfId="3984"/>
    <cellStyle name="Style 47" xfId="3985"/>
    <cellStyle name="Style 47 2" xfId="3986"/>
    <cellStyle name="Style 48" xfId="3987"/>
    <cellStyle name="Style 48 2" xfId="3988"/>
    <cellStyle name="Style 49" xfId="3989"/>
    <cellStyle name="Style 49 2" xfId="3990"/>
    <cellStyle name="Style 5" xfId="3991"/>
    <cellStyle name="Style 50" xfId="3992"/>
    <cellStyle name="Style 50 2" xfId="3993"/>
    <cellStyle name="Style 51" xfId="3994"/>
    <cellStyle name="Style 51 2" xfId="3995"/>
    <cellStyle name="Style 52" xfId="3996"/>
    <cellStyle name="Style 52 2" xfId="3997"/>
    <cellStyle name="Style 53" xfId="3998"/>
    <cellStyle name="Style 53 2" xfId="3999"/>
    <cellStyle name="Style 54" xfId="4000"/>
    <cellStyle name="Style 54 2" xfId="4001"/>
    <cellStyle name="Style 55" xfId="4002"/>
    <cellStyle name="Style 55 2" xfId="4003"/>
    <cellStyle name="Style 56" xfId="4004"/>
    <cellStyle name="Style 57" xfId="4005"/>
    <cellStyle name="Style 58" xfId="4006"/>
    <cellStyle name="Style 59" xfId="4007"/>
    <cellStyle name="Style 6" xfId="4008"/>
    <cellStyle name="Style 6 2" xfId="4009"/>
    <cellStyle name="Style 60" xfId="4010"/>
    <cellStyle name="Style 61" xfId="4011"/>
    <cellStyle name="Style 62" xfId="4012"/>
    <cellStyle name="Style 63" xfId="4013"/>
    <cellStyle name="Style 64" xfId="4014"/>
    <cellStyle name="Style 65" xfId="4015"/>
    <cellStyle name="Style 66" xfId="4016"/>
    <cellStyle name="Style 67" xfId="4017"/>
    <cellStyle name="Style 68" xfId="4018"/>
    <cellStyle name="Style 69" xfId="4019"/>
    <cellStyle name="Style 7" xfId="4020"/>
    <cellStyle name="Style 7 2" xfId="4021"/>
    <cellStyle name="Style 70" xfId="4022"/>
    <cellStyle name="Style 71" xfId="4023"/>
    <cellStyle name="Style 72" xfId="4024"/>
    <cellStyle name="Style 73" xfId="4025"/>
    <cellStyle name="Style 74" xfId="4026"/>
    <cellStyle name="Style 75" xfId="4027"/>
    <cellStyle name="Style 76" xfId="4028"/>
    <cellStyle name="Style 77" xfId="4029"/>
    <cellStyle name="Style 78" xfId="4030"/>
    <cellStyle name="Style 79" xfId="4031"/>
    <cellStyle name="Style 8" xfId="4032"/>
    <cellStyle name="Style 8 2" xfId="4033"/>
    <cellStyle name="Style 80" xfId="4034"/>
    <cellStyle name="Style 81" xfId="4035"/>
    <cellStyle name="Style 82" xfId="4036"/>
    <cellStyle name="Style 83" xfId="4037"/>
    <cellStyle name="Style 84" xfId="4038"/>
    <cellStyle name="Style 85" xfId="4039"/>
    <cellStyle name="Style 86" xfId="4040"/>
    <cellStyle name="Style 87" xfId="4041"/>
    <cellStyle name="Style 88" xfId="4042"/>
    <cellStyle name="Style 89" xfId="4043"/>
    <cellStyle name="Style 9" xfId="4044"/>
    <cellStyle name="Style 9 2" xfId="4045"/>
    <cellStyle name="Style 90" xfId="4046"/>
    <cellStyle name="Style 91" xfId="4047"/>
    <cellStyle name="Style 92" xfId="4048"/>
    <cellStyle name="Style 93" xfId="4049"/>
    <cellStyle name="Style 94" xfId="4050"/>
    <cellStyle name="Style 95" xfId="4051"/>
    <cellStyle name="Style 96" xfId="4052"/>
    <cellStyle name="Style 97" xfId="4053"/>
    <cellStyle name="Style 98" xfId="4054"/>
    <cellStyle name="Style 99" xfId="4055"/>
    <cellStyle name="Style Date" xfId="4056"/>
    <cellStyle name="style_1" xfId="4057"/>
    <cellStyle name="subhead" xfId="4058"/>
    <cellStyle name="subhead 2" xfId="4059"/>
    <cellStyle name="Subtotal" xfId="4060"/>
    <cellStyle name="symbol" xfId="4061"/>
    <cellStyle name="T" xfId="4062"/>
    <cellStyle name="T 2" xfId="4063"/>
    <cellStyle name="T_15_10_2013 BC nhu cau von doi ung ODA (2014-2016) ngay 15102013 Sua" xfId="4064"/>
    <cellStyle name="T_bao cao" xfId="4065"/>
    <cellStyle name="T_bao cao 2" xfId="4066"/>
    <cellStyle name="T_bao cao phan bo KHDT 2011(final)" xfId="4067"/>
    <cellStyle name="T_Bao cao so lieu kiem toan nam 2007 sua" xfId="4068"/>
    <cellStyle name="T_Bao cao so lieu kiem toan nam 2007 sua 2" xfId="4069"/>
    <cellStyle name="T_Bao cao so lieu kiem toan nam 2007 sua_!1 1 bao cao giao KH ve HTCMT vung TNB   12-12-2011" xfId="4070"/>
    <cellStyle name="T_Bao cao so lieu kiem toan nam 2007 sua_!1 1 bao cao giao KH ve HTCMT vung TNB   12-12-2011 2" xfId="4071"/>
    <cellStyle name="T_Bao cao so lieu kiem toan nam 2007 sua_KH TPCP vung TNB (03-1-2012)" xfId="4072"/>
    <cellStyle name="T_Bao cao so lieu kiem toan nam 2007 sua_KH TPCP vung TNB (03-1-2012) 2" xfId="4073"/>
    <cellStyle name="T_bao cao_!1 1 bao cao giao KH ve HTCMT vung TNB   12-12-2011" xfId="4074"/>
    <cellStyle name="T_bao cao_!1 1 bao cao giao KH ve HTCMT vung TNB   12-12-2011 2" xfId="4075"/>
    <cellStyle name="T_bao cao_Bieu4HTMT" xfId="4076"/>
    <cellStyle name="T_bao cao_Bieu4HTMT 2" xfId="4077"/>
    <cellStyle name="T_bao cao_Bieu4HTMT_!1 1 bao cao giao KH ve HTCMT vung TNB   12-12-2011" xfId="4078"/>
    <cellStyle name="T_bao cao_Bieu4HTMT_!1 1 bao cao giao KH ve HTCMT vung TNB   12-12-2011 2" xfId="4079"/>
    <cellStyle name="T_bao cao_Bieu4HTMT_KH TPCP vung TNB (03-1-2012)" xfId="4080"/>
    <cellStyle name="T_bao cao_Bieu4HTMT_KH TPCP vung TNB (03-1-2012) 2" xfId="4081"/>
    <cellStyle name="T_bao cao_KH TPCP vung TNB (03-1-2012)" xfId="4082"/>
    <cellStyle name="T_bao cao_KH TPCP vung TNB (03-1-2012) 2" xfId="4083"/>
    <cellStyle name="T_BBTNG-06" xfId="4084"/>
    <cellStyle name="T_BBTNG-06 2" xfId="4085"/>
    <cellStyle name="T_BBTNG-06_!1 1 bao cao giao KH ve HTCMT vung TNB   12-12-2011" xfId="4086"/>
    <cellStyle name="T_BBTNG-06_!1 1 bao cao giao KH ve HTCMT vung TNB   12-12-2011 2" xfId="4087"/>
    <cellStyle name="T_BBTNG-06_Bieu4HTMT" xfId="4088"/>
    <cellStyle name="T_BBTNG-06_Bieu4HTMT 2" xfId="4089"/>
    <cellStyle name="T_BBTNG-06_Bieu4HTMT_!1 1 bao cao giao KH ve HTCMT vung TNB   12-12-2011" xfId="4090"/>
    <cellStyle name="T_BBTNG-06_Bieu4HTMT_!1 1 bao cao giao KH ve HTCMT vung TNB   12-12-2011 2" xfId="4091"/>
    <cellStyle name="T_BBTNG-06_Bieu4HTMT_KH TPCP vung TNB (03-1-2012)" xfId="4092"/>
    <cellStyle name="T_BBTNG-06_Bieu4HTMT_KH TPCP vung TNB (03-1-2012) 2" xfId="4093"/>
    <cellStyle name="T_BBTNG-06_KH TPCP vung TNB (03-1-2012)" xfId="4094"/>
    <cellStyle name="T_BBTNG-06_KH TPCP vung TNB (03-1-2012) 2" xfId="4095"/>
    <cellStyle name="T_BC  NAM 2007" xfId="4096"/>
    <cellStyle name="T_BC  NAM 2007 2" xfId="4097"/>
    <cellStyle name="T_BC CTMT-2008 Ttinh" xfId="4098"/>
    <cellStyle name="T_BC CTMT-2008 Ttinh 2" xfId="4099"/>
    <cellStyle name="T_BC CTMT-2008 Ttinh_!1 1 bao cao giao KH ve HTCMT vung TNB   12-12-2011" xfId="4100"/>
    <cellStyle name="T_BC CTMT-2008 Ttinh_!1 1 bao cao giao KH ve HTCMT vung TNB   12-12-2011 2" xfId="4101"/>
    <cellStyle name="T_BC CTMT-2008 Ttinh_KH TPCP vung TNB (03-1-2012)" xfId="4102"/>
    <cellStyle name="T_BC CTMT-2008 Ttinh_KH TPCP vung TNB (03-1-2012) 2" xfId="4103"/>
    <cellStyle name="T_BC nhu cau von doi ung ODA nganh NN (BKH)" xfId="4104"/>
    <cellStyle name="T_BC nhu cau von doi ung ODA nganh NN (BKH)_05-12  KH trung han 2016-2020 - Liem Thinh edited" xfId="4105"/>
    <cellStyle name="T_BC nhu cau von doi ung ODA nganh NN (BKH)_Copy of 05-12  KH trung han 2016-2020 - Liem Thinh edited (1)" xfId="4106"/>
    <cellStyle name="T_BC Tai co cau (bieu TH)" xfId="4107"/>
    <cellStyle name="T_BC Tai co cau (bieu TH)_05-12  KH trung han 2016-2020 - Liem Thinh edited" xfId="4108"/>
    <cellStyle name="T_BC Tai co cau (bieu TH)_Copy of 05-12  KH trung han 2016-2020 - Liem Thinh edited (1)" xfId="4109"/>
    <cellStyle name="T_Bieu 4.2 A, B KHCTgiong 2011" xfId="4110"/>
    <cellStyle name="T_Bieu 4.2 A, B KHCTgiong 2011 10" xfId="4111"/>
    <cellStyle name="T_Bieu 4.2 A, B KHCTgiong 2011 11" xfId="4112"/>
    <cellStyle name="T_Bieu 4.2 A, B KHCTgiong 2011 12" xfId="4113"/>
    <cellStyle name="T_Bieu 4.2 A, B KHCTgiong 2011 13" xfId="4114"/>
    <cellStyle name="T_Bieu 4.2 A, B KHCTgiong 2011 14" xfId="4115"/>
    <cellStyle name="T_Bieu 4.2 A, B KHCTgiong 2011 15" xfId="4116"/>
    <cellStyle name="T_Bieu 4.2 A, B KHCTgiong 2011 2" xfId="4117"/>
    <cellStyle name="T_Bieu 4.2 A, B KHCTgiong 2011 3" xfId="4118"/>
    <cellStyle name="T_Bieu 4.2 A, B KHCTgiong 2011 4" xfId="4119"/>
    <cellStyle name="T_Bieu 4.2 A, B KHCTgiong 2011 5" xfId="4120"/>
    <cellStyle name="T_Bieu 4.2 A, B KHCTgiong 2011 6" xfId="4121"/>
    <cellStyle name="T_Bieu 4.2 A, B KHCTgiong 2011 7" xfId="4122"/>
    <cellStyle name="T_Bieu 4.2 A, B KHCTgiong 2011 8" xfId="4123"/>
    <cellStyle name="T_Bieu 4.2 A, B KHCTgiong 2011 9" xfId="4124"/>
    <cellStyle name="T_Bieu mau cong trinh khoi cong moi 3-4" xfId="4125"/>
    <cellStyle name="T_Bieu mau cong trinh khoi cong moi 3-4 2" xfId="4126"/>
    <cellStyle name="T_Bieu mau cong trinh khoi cong moi 3-4_!1 1 bao cao giao KH ve HTCMT vung TNB   12-12-2011" xfId="4127"/>
    <cellStyle name="T_Bieu mau cong trinh khoi cong moi 3-4_!1 1 bao cao giao KH ve HTCMT vung TNB   12-12-2011 2" xfId="4128"/>
    <cellStyle name="T_Bieu mau cong trinh khoi cong moi 3-4_KH TPCP vung TNB (03-1-2012)" xfId="4129"/>
    <cellStyle name="T_Bieu mau cong trinh khoi cong moi 3-4_KH TPCP vung TNB (03-1-2012) 2" xfId="4130"/>
    <cellStyle name="T_Bieu mau danh muc du an thuoc CTMTQG nam 2008" xfId="4131"/>
    <cellStyle name="T_Bieu mau danh muc du an thuoc CTMTQG nam 2008 2" xfId="4132"/>
    <cellStyle name="T_Bieu mau danh muc du an thuoc CTMTQG nam 2008_!1 1 bao cao giao KH ve HTCMT vung TNB   12-12-2011" xfId="4133"/>
    <cellStyle name="T_Bieu mau danh muc du an thuoc CTMTQG nam 2008_!1 1 bao cao giao KH ve HTCMT vung TNB   12-12-2011 2" xfId="4134"/>
    <cellStyle name="T_Bieu mau danh muc du an thuoc CTMTQG nam 2008_KH TPCP vung TNB (03-1-2012)" xfId="4135"/>
    <cellStyle name="T_Bieu mau danh muc du an thuoc CTMTQG nam 2008_KH TPCP vung TNB (03-1-2012) 2" xfId="4136"/>
    <cellStyle name="T_Bieu tong hop nhu cau ung 2011 da chon loc -Mien nui" xfId="4137"/>
    <cellStyle name="T_Bieu tong hop nhu cau ung 2011 da chon loc -Mien nui 2" xfId="4138"/>
    <cellStyle name="T_Bieu tong hop nhu cau ung 2011 da chon loc -Mien nui_!1 1 bao cao giao KH ve HTCMT vung TNB   12-12-2011" xfId="4139"/>
    <cellStyle name="T_Bieu tong hop nhu cau ung 2011 da chon loc -Mien nui_!1 1 bao cao giao KH ve HTCMT vung TNB   12-12-2011 2" xfId="4140"/>
    <cellStyle name="T_Bieu tong hop nhu cau ung 2011 da chon loc -Mien nui_KH TPCP vung TNB (03-1-2012)" xfId="4141"/>
    <cellStyle name="T_Bieu tong hop nhu cau ung 2011 da chon loc -Mien nui_KH TPCP vung TNB (03-1-2012) 2" xfId="4142"/>
    <cellStyle name="T_Bieu3ODA" xfId="4143"/>
    <cellStyle name="T_Bieu3ODA 2" xfId="4144"/>
    <cellStyle name="T_Bieu3ODA_!1 1 bao cao giao KH ve HTCMT vung TNB   12-12-2011" xfId="4145"/>
    <cellStyle name="T_Bieu3ODA_!1 1 bao cao giao KH ve HTCMT vung TNB   12-12-2011 2" xfId="4146"/>
    <cellStyle name="T_Bieu3ODA_1" xfId="4147"/>
    <cellStyle name="T_Bieu3ODA_1 2" xfId="4148"/>
    <cellStyle name="T_Bieu3ODA_1_!1 1 bao cao giao KH ve HTCMT vung TNB   12-12-2011" xfId="4149"/>
    <cellStyle name="T_Bieu3ODA_1_!1 1 bao cao giao KH ve HTCMT vung TNB   12-12-2011 2" xfId="4150"/>
    <cellStyle name="T_Bieu3ODA_1_KH TPCP vung TNB (03-1-2012)" xfId="4151"/>
    <cellStyle name="T_Bieu3ODA_1_KH TPCP vung TNB (03-1-2012) 2" xfId="4152"/>
    <cellStyle name="T_Bieu3ODA_KH TPCP vung TNB (03-1-2012)" xfId="4153"/>
    <cellStyle name="T_Bieu3ODA_KH TPCP vung TNB (03-1-2012) 2" xfId="4154"/>
    <cellStyle name="T_Bieu4HTMT" xfId="4155"/>
    <cellStyle name="T_Bieu4HTMT 2" xfId="4156"/>
    <cellStyle name="T_Bieu4HTMT_!1 1 bao cao giao KH ve HTCMT vung TNB   12-12-2011" xfId="4157"/>
    <cellStyle name="T_Bieu4HTMT_!1 1 bao cao giao KH ve HTCMT vung TNB   12-12-2011 2" xfId="4158"/>
    <cellStyle name="T_Bieu4HTMT_KH TPCP vung TNB (03-1-2012)" xfId="4159"/>
    <cellStyle name="T_Bieu4HTMT_KH TPCP vung TNB (03-1-2012) 2" xfId="4160"/>
    <cellStyle name="T_bo sung von KCH nam 2010 va Du an tre kho khan" xfId="4161"/>
    <cellStyle name="T_bo sung von KCH nam 2010 va Du an tre kho khan 2" xfId="4162"/>
    <cellStyle name="T_bo sung von KCH nam 2010 va Du an tre kho khan_!1 1 bao cao giao KH ve HTCMT vung TNB   12-12-2011" xfId="4163"/>
    <cellStyle name="T_bo sung von KCH nam 2010 va Du an tre kho khan_!1 1 bao cao giao KH ve HTCMT vung TNB   12-12-2011 2" xfId="4164"/>
    <cellStyle name="T_bo sung von KCH nam 2010 va Du an tre kho khan_KH TPCP vung TNB (03-1-2012)" xfId="4165"/>
    <cellStyle name="T_bo sung von KCH nam 2010 va Du an tre kho khan_KH TPCP vung TNB (03-1-2012) 2" xfId="4166"/>
    <cellStyle name="T_Book1" xfId="4167"/>
    <cellStyle name="T_Book1 2" xfId="4168"/>
    <cellStyle name="T_Book1 3" xfId="4169"/>
    <cellStyle name="T_Book1_!1 1 bao cao giao KH ve HTCMT vung TNB   12-12-2011" xfId="4170"/>
    <cellStyle name="T_Book1_!1 1 bao cao giao KH ve HTCMT vung TNB   12-12-2011 2" xfId="4171"/>
    <cellStyle name="T_Book1_1" xfId="4172"/>
    <cellStyle name="T_Book1_1 2" xfId="4173"/>
    <cellStyle name="T_Book1_1_Bieu tong hop nhu cau ung 2011 da chon loc -Mien nui" xfId="4174"/>
    <cellStyle name="T_Book1_1_Bieu tong hop nhu cau ung 2011 da chon loc -Mien nui 2" xfId="4175"/>
    <cellStyle name="T_Book1_1_Bieu tong hop nhu cau ung 2011 da chon loc -Mien nui_!1 1 bao cao giao KH ve HTCMT vung TNB   12-12-2011" xfId="4176"/>
    <cellStyle name="T_Book1_1_Bieu tong hop nhu cau ung 2011 da chon loc -Mien nui_!1 1 bao cao giao KH ve HTCMT vung TNB   12-12-2011 2" xfId="4177"/>
    <cellStyle name="T_Book1_1_Bieu tong hop nhu cau ung 2011 da chon loc -Mien nui_KH TPCP vung TNB (03-1-2012)" xfId="4178"/>
    <cellStyle name="T_Book1_1_Bieu tong hop nhu cau ung 2011 da chon loc -Mien nui_KH TPCP vung TNB (03-1-2012) 2" xfId="4179"/>
    <cellStyle name="T_Book1_1_Bieu3ODA" xfId="4180"/>
    <cellStyle name="T_Book1_1_Bieu3ODA 2" xfId="4181"/>
    <cellStyle name="T_Book1_1_Bieu3ODA_!1 1 bao cao giao KH ve HTCMT vung TNB   12-12-2011" xfId="4182"/>
    <cellStyle name="T_Book1_1_Bieu3ODA_!1 1 bao cao giao KH ve HTCMT vung TNB   12-12-2011 2" xfId="4183"/>
    <cellStyle name="T_Book1_1_Bieu3ODA_KH TPCP vung TNB (03-1-2012)" xfId="4184"/>
    <cellStyle name="T_Book1_1_Bieu3ODA_KH TPCP vung TNB (03-1-2012) 2" xfId="4185"/>
    <cellStyle name="T_Book1_1_CPK" xfId="4186"/>
    <cellStyle name="T_Book1_1_CPK 2" xfId="4187"/>
    <cellStyle name="T_Book1_1_CPK_!1 1 bao cao giao KH ve HTCMT vung TNB   12-12-2011" xfId="4188"/>
    <cellStyle name="T_Book1_1_CPK_!1 1 bao cao giao KH ve HTCMT vung TNB   12-12-2011 2" xfId="4189"/>
    <cellStyle name="T_Book1_1_CPK_Bieu4HTMT" xfId="4190"/>
    <cellStyle name="T_Book1_1_CPK_Bieu4HTMT 2" xfId="4191"/>
    <cellStyle name="T_Book1_1_CPK_Bieu4HTMT_!1 1 bao cao giao KH ve HTCMT vung TNB   12-12-2011" xfId="4192"/>
    <cellStyle name="T_Book1_1_CPK_Bieu4HTMT_!1 1 bao cao giao KH ve HTCMT vung TNB   12-12-2011 2" xfId="4193"/>
    <cellStyle name="T_Book1_1_CPK_Bieu4HTMT_KH TPCP vung TNB (03-1-2012)" xfId="4194"/>
    <cellStyle name="T_Book1_1_CPK_Bieu4HTMT_KH TPCP vung TNB (03-1-2012) 2" xfId="4195"/>
    <cellStyle name="T_Book1_1_CPK_KH TPCP vung TNB (03-1-2012)" xfId="4196"/>
    <cellStyle name="T_Book1_1_CPK_KH TPCP vung TNB (03-1-2012) 2" xfId="4197"/>
    <cellStyle name="T_Book1_1_KH TPCP vung TNB (03-1-2012)" xfId="4198"/>
    <cellStyle name="T_Book1_1_KH TPCP vung TNB (03-1-2012) 2" xfId="4199"/>
    <cellStyle name="T_Book1_1_kien giang 2" xfId="4200"/>
    <cellStyle name="T_Book1_1_kien giang 2 2" xfId="4201"/>
    <cellStyle name="T_Book1_1_Luy ke von ung nam 2011 -Thoa gui ngay 12-8-2012" xfId="4202"/>
    <cellStyle name="T_Book1_1_Luy ke von ung nam 2011 -Thoa gui ngay 12-8-2012 2" xfId="4203"/>
    <cellStyle name="T_Book1_1_Luy ke von ung nam 2011 -Thoa gui ngay 12-8-2012_!1 1 bao cao giao KH ve HTCMT vung TNB   12-12-2011" xfId="4204"/>
    <cellStyle name="T_Book1_1_Luy ke von ung nam 2011 -Thoa gui ngay 12-8-2012_!1 1 bao cao giao KH ve HTCMT vung TNB   12-12-2011 2" xfId="4205"/>
    <cellStyle name="T_Book1_1_Luy ke von ung nam 2011 -Thoa gui ngay 12-8-2012_KH TPCP vung TNB (03-1-2012)" xfId="4206"/>
    <cellStyle name="T_Book1_1_Luy ke von ung nam 2011 -Thoa gui ngay 12-8-2012_KH TPCP vung TNB (03-1-2012) 2" xfId="4207"/>
    <cellStyle name="T_Book1_1_Thiet bi" xfId="4208"/>
    <cellStyle name="T_Book1_1_Thiet bi 2" xfId="4209"/>
    <cellStyle name="T_Book1_1_Thiet bi_!1 1 bao cao giao KH ve HTCMT vung TNB   12-12-2011" xfId="4210"/>
    <cellStyle name="T_Book1_1_Thiet bi_!1 1 bao cao giao KH ve HTCMT vung TNB   12-12-2011 2" xfId="4211"/>
    <cellStyle name="T_Book1_1_Thiet bi_Bieu4HTMT" xfId="4212"/>
    <cellStyle name="T_Book1_1_Thiet bi_Bieu4HTMT 2" xfId="4213"/>
    <cellStyle name="T_Book1_1_Thiet bi_Bieu4HTMT_!1 1 bao cao giao KH ve HTCMT vung TNB   12-12-2011" xfId="4214"/>
    <cellStyle name="T_Book1_1_Thiet bi_Bieu4HTMT_!1 1 bao cao giao KH ve HTCMT vung TNB   12-12-2011 2" xfId="4215"/>
    <cellStyle name="T_Book1_1_Thiet bi_Bieu4HTMT_KH TPCP vung TNB (03-1-2012)" xfId="4216"/>
    <cellStyle name="T_Book1_1_Thiet bi_Bieu4HTMT_KH TPCP vung TNB (03-1-2012) 2" xfId="4217"/>
    <cellStyle name="T_Book1_1_Thiet bi_KH TPCP vung TNB (03-1-2012)" xfId="4218"/>
    <cellStyle name="T_Book1_1_Thiet bi_KH TPCP vung TNB (03-1-2012) 2" xfId="4219"/>
    <cellStyle name="T_Book1_15_10_2013 BC nhu cau von doi ung ODA (2014-2016) ngay 15102013 Sua" xfId="4220"/>
    <cellStyle name="T_Book1_bao cao phan bo KHDT 2011(final)" xfId="4221"/>
    <cellStyle name="T_Book1_bao cao phan bo KHDT 2011(final)_BC nhu cau von doi ung ODA nganh NN (BKH)" xfId="4222"/>
    <cellStyle name="T_Book1_bao cao phan bo KHDT 2011(final)_BC Tai co cau (bieu TH)" xfId="4223"/>
    <cellStyle name="T_Book1_bao cao phan bo KHDT 2011(final)_DK 2014-2015 final" xfId="4224"/>
    <cellStyle name="T_Book1_bao cao phan bo KHDT 2011(final)_DK 2014-2015 new" xfId="4225"/>
    <cellStyle name="T_Book1_bao cao phan bo KHDT 2011(final)_DK KH CBDT 2014 11-11-2013" xfId="4226"/>
    <cellStyle name="T_Book1_bao cao phan bo KHDT 2011(final)_DK KH CBDT 2014 11-11-2013(1)" xfId="4227"/>
    <cellStyle name="T_Book1_bao cao phan bo KHDT 2011(final)_KH 2011-2015" xfId="4228"/>
    <cellStyle name="T_Book1_bao cao phan bo KHDT 2011(final)_tai co cau dau tu (tong hop)1" xfId="4229"/>
    <cellStyle name="T_Book1_BC nhu cau von doi ung ODA nganh NN (BKH)" xfId="4230"/>
    <cellStyle name="T_Book1_BC nhu cau von doi ung ODA nganh NN (BKH)_05-12  KH trung han 2016-2020 - Liem Thinh edited" xfId="4231"/>
    <cellStyle name="T_Book1_BC nhu cau von doi ung ODA nganh NN (BKH)_Copy of 05-12  KH trung han 2016-2020 - Liem Thinh edited (1)" xfId="4232"/>
    <cellStyle name="T_Book1_BC NQ11-CP - chinh sua lai" xfId="4233"/>
    <cellStyle name="T_Book1_BC NQ11-CP - chinh sua lai 2" xfId="4234"/>
    <cellStyle name="T_Book1_BC NQ11-CP-Quynh sau bieu so3" xfId="4235"/>
    <cellStyle name="T_Book1_BC NQ11-CP-Quynh sau bieu so3 2" xfId="4236"/>
    <cellStyle name="T_Book1_BC Tai co cau (bieu TH)" xfId="4237"/>
    <cellStyle name="T_Book1_BC Tai co cau (bieu TH)_05-12  KH trung han 2016-2020 - Liem Thinh edited" xfId="4238"/>
    <cellStyle name="T_Book1_BC Tai co cau (bieu TH)_Copy of 05-12  KH trung han 2016-2020 - Liem Thinh edited (1)" xfId="4239"/>
    <cellStyle name="T_Book1_BC_NQ11-CP_-_Thao_sua_lai" xfId="4240"/>
    <cellStyle name="T_Book1_BC_NQ11-CP_-_Thao_sua_lai 2" xfId="4241"/>
    <cellStyle name="T_Book1_Bieu mau cong trinh khoi cong moi 3-4" xfId="4242"/>
    <cellStyle name="T_Book1_Bieu mau cong trinh khoi cong moi 3-4 2" xfId="4243"/>
    <cellStyle name="T_Book1_Bieu mau cong trinh khoi cong moi 3-4_!1 1 bao cao giao KH ve HTCMT vung TNB   12-12-2011" xfId="4244"/>
    <cellStyle name="T_Book1_Bieu mau cong trinh khoi cong moi 3-4_!1 1 bao cao giao KH ve HTCMT vung TNB   12-12-2011 2" xfId="4245"/>
    <cellStyle name="T_Book1_Bieu mau cong trinh khoi cong moi 3-4_KH TPCP vung TNB (03-1-2012)" xfId="4246"/>
    <cellStyle name="T_Book1_Bieu mau cong trinh khoi cong moi 3-4_KH TPCP vung TNB (03-1-2012) 2" xfId="4247"/>
    <cellStyle name="T_Book1_Bieu mau danh muc du an thuoc CTMTQG nam 2008" xfId="4248"/>
    <cellStyle name="T_Book1_Bieu mau danh muc du an thuoc CTMTQG nam 2008 2" xfId="4249"/>
    <cellStyle name="T_Book1_Bieu mau danh muc du an thuoc CTMTQG nam 2008_!1 1 bao cao giao KH ve HTCMT vung TNB   12-12-2011" xfId="4250"/>
    <cellStyle name="T_Book1_Bieu mau danh muc du an thuoc CTMTQG nam 2008_!1 1 bao cao giao KH ve HTCMT vung TNB   12-12-2011 2" xfId="4251"/>
    <cellStyle name="T_Book1_Bieu mau danh muc du an thuoc CTMTQG nam 2008_KH TPCP vung TNB (03-1-2012)" xfId="4252"/>
    <cellStyle name="T_Book1_Bieu mau danh muc du an thuoc CTMTQG nam 2008_KH TPCP vung TNB (03-1-2012) 2" xfId="4253"/>
    <cellStyle name="T_Book1_Bieu tong hop nhu cau ung 2011 da chon loc -Mien nui" xfId="4254"/>
    <cellStyle name="T_Book1_Bieu tong hop nhu cau ung 2011 da chon loc -Mien nui 2" xfId="4255"/>
    <cellStyle name="T_Book1_Bieu tong hop nhu cau ung 2011 da chon loc -Mien nui_!1 1 bao cao giao KH ve HTCMT vung TNB   12-12-2011" xfId="4256"/>
    <cellStyle name="T_Book1_Bieu tong hop nhu cau ung 2011 da chon loc -Mien nui_!1 1 bao cao giao KH ve HTCMT vung TNB   12-12-2011 2" xfId="4257"/>
    <cellStyle name="T_Book1_Bieu tong hop nhu cau ung 2011 da chon loc -Mien nui_KH TPCP vung TNB (03-1-2012)" xfId="4258"/>
    <cellStyle name="T_Book1_Bieu tong hop nhu cau ung 2011 da chon loc -Mien nui_KH TPCP vung TNB (03-1-2012) 2" xfId="4259"/>
    <cellStyle name="T_Book1_Bieu3ODA" xfId="4260"/>
    <cellStyle name="T_Book1_Bieu3ODA 2" xfId="4261"/>
    <cellStyle name="T_Book1_Bieu3ODA_!1 1 bao cao giao KH ve HTCMT vung TNB   12-12-2011" xfId="4262"/>
    <cellStyle name="T_Book1_Bieu3ODA_!1 1 bao cao giao KH ve HTCMT vung TNB   12-12-2011 2" xfId="4263"/>
    <cellStyle name="T_Book1_Bieu3ODA_1" xfId="4264"/>
    <cellStyle name="T_Book1_Bieu3ODA_1 2" xfId="4265"/>
    <cellStyle name="T_Book1_Bieu3ODA_1_!1 1 bao cao giao KH ve HTCMT vung TNB   12-12-2011" xfId="4266"/>
    <cellStyle name="T_Book1_Bieu3ODA_1_!1 1 bao cao giao KH ve HTCMT vung TNB   12-12-2011 2" xfId="4267"/>
    <cellStyle name="T_Book1_Bieu3ODA_1_KH TPCP vung TNB (03-1-2012)" xfId="4268"/>
    <cellStyle name="T_Book1_Bieu3ODA_1_KH TPCP vung TNB (03-1-2012) 2" xfId="4269"/>
    <cellStyle name="T_Book1_Bieu3ODA_KH TPCP vung TNB (03-1-2012)" xfId="4270"/>
    <cellStyle name="T_Book1_Bieu3ODA_KH TPCP vung TNB (03-1-2012) 2" xfId="4271"/>
    <cellStyle name="T_Book1_Bieu4HTMT" xfId="4272"/>
    <cellStyle name="T_Book1_Bieu4HTMT 2" xfId="4273"/>
    <cellStyle name="T_Book1_Bieu4HTMT_!1 1 bao cao giao KH ve HTCMT vung TNB   12-12-2011" xfId="4274"/>
    <cellStyle name="T_Book1_Bieu4HTMT_!1 1 bao cao giao KH ve HTCMT vung TNB   12-12-2011 2" xfId="4275"/>
    <cellStyle name="T_Book1_Bieu4HTMT_KH TPCP vung TNB (03-1-2012)" xfId="4276"/>
    <cellStyle name="T_Book1_Bieu4HTMT_KH TPCP vung TNB (03-1-2012) 2" xfId="4277"/>
    <cellStyle name="T_Book1_Book1" xfId="4278"/>
    <cellStyle name="T_Book1_Book1 2" xfId="4279"/>
    <cellStyle name="T_Book1_Cong trinh co y kien LD_Dang_NN_2011-Tay nguyen-9-10" xfId="4280"/>
    <cellStyle name="T_Book1_Cong trinh co y kien LD_Dang_NN_2011-Tay nguyen-9-10 2" xfId="4281"/>
    <cellStyle name="T_Book1_Cong trinh co y kien LD_Dang_NN_2011-Tay nguyen-9-10_!1 1 bao cao giao KH ve HTCMT vung TNB   12-12-2011" xfId="4282"/>
    <cellStyle name="T_Book1_Cong trinh co y kien LD_Dang_NN_2011-Tay nguyen-9-10_!1 1 bao cao giao KH ve HTCMT vung TNB   12-12-2011 2" xfId="4283"/>
    <cellStyle name="T_Book1_Cong trinh co y kien LD_Dang_NN_2011-Tay nguyen-9-10_Bieu4HTMT" xfId="4284"/>
    <cellStyle name="T_Book1_Cong trinh co y kien LD_Dang_NN_2011-Tay nguyen-9-10_Bieu4HTMT 2" xfId="4285"/>
    <cellStyle name="T_Book1_Cong trinh co y kien LD_Dang_NN_2011-Tay nguyen-9-10_KH TPCP vung TNB (03-1-2012)" xfId="4286"/>
    <cellStyle name="T_Book1_Cong trinh co y kien LD_Dang_NN_2011-Tay nguyen-9-10_KH TPCP vung TNB (03-1-2012) 2" xfId="4287"/>
    <cellStyle name="T_Book1_CPK" xfId="4288"/>
    <cellStyle name="T_Book1_CPK 2" xfId="4289"/>
    <cellStyle name="T_Book1_danh muc chuan bi dau tu 2011 ngay 07-6-2011" xfId="4290"/>
    <cellStyle name="T_Book1_danh muc chuan bi dau tu 2011 ngay 07-6-2011 2" xfId="4291"/>
    <cellStyle name="T_Book1_dieu chinh KH 2011 ngay 26-5-2011111" xfId="4292"/>
    <cellStyle name="T_Book1_dieu chinh KH 2011 ngay 26-5-2011111 2" xfId="4293"/>
    <cellStyle name="T_Book1_DK 2014-2015 final" xfId="4294"/>
    <cellStyle name="T_Book1_DK 2014-2015 final_05-12  KH trung han 2016-2020 - Liem Thinh edited" xfId="4295"/>
    <cellStyle name="T_Book1_DK 2014-2015 final_Copy of 05-12  KH trung han 2016-2020 - Liem Thinh edited (1)" xfId="4296"/>
    <cellStyle name="T_Book1_DK 2014-2015 new" xfId="4297"/>
    <cellStyle name="T_Book1_DK 2014-2015 new_05-12  KH trung han 2016-2020 - Liem Thinh edited" xfId="4298"/>
    <cellStyle name="T_Book1_DK 2014-2015 new_Copy of 05-12  KH trung han 2016-2020 - Liem Thinh edited (1)" xfId="4299"/>
    <cellStyle name="T_Book1_DK KH CBDT 2014 11-11-2013" xfId="4300"/>
    <cellStyle name="T_Book1_DK KH CBDT 2014 11-11-2013(1)" xfId="4301"/>
    <cellStyle name="T_Book1_DK KH CBDT 2014 11-11-2013(1)_05-12  KH trung han 2016-2020 - Liem Thinh edited" xfId="4302"/>
    <cellStyle name="T_Book1_DK KH CBDT 2014 11-11-2013(1)_Copy of 05-12  KH trung han 2016-2020 - Liem Thinh edited (1)" xfId="4303"/>
    <cellStyle name="T_Book1_DK KH CBDT 2014 11-11-2013_05-12  KH trung han 2016-2020 - Liem Thinh edited" xfId="4304"/>
    <cellStyle name="T_Book1_DK KH CBDT 2014 11-11-2013_Copy of 05-12  KH trung han 2016-2020 - Liem Thinh edited (1)" xfId="4305"/>
    <cellStyle name="T_Book1_Du an khoi cong moi nam 2010" xfId="4306"/>
    <cellStyle name="T_Book1_Du an khoi cong moi nam 2010 2" xfId="4307"/>
    <cellStyle name="T_Book1_Du an khoi cong moi nam 2010_!1 1 bao cao giao KH ve HTCMT vung TNB   12-12-2011" xfId="4308"/>
    <cellStyle name="T_Book1_Du an khoi cong moi nam 2010_!1 1 bao cao giao KH ve HTCMT vung TNB   12-12-2011 2" xfId="4309"/>
    <cellStyle name="T_Book1_Du an khoi cong moi nam 2010_KH TPCP vung TNB (03-1-2012)" xfId="4310"/>
    <cellStyle name="T_Book1_Du an khoi cong moi nam 2010_KH TPCP vung TNB (03-1-2012) 2" xfId="4311"/>
    <cellStyle name="T_Book1_giao KH 2011 ngay 10-12-2010" xfId="4312"/>
    <cellStyle name="T_Book1_giao KH 2011 ngay 10-12-2010 2" xfId="4313"/>
    <cellStyle name="T_Book1_Hang Tom goi9 9-07(Cau 12 sua)" xfId="4314"/>
    <cellStyle name="T_Book1_Hang Tom goi9 9-07(Cau 12 sua) 2" xfId="4315"/>
    <cellStyle name="T_Book1_Ket qua phan bo von nam 2008" xfId="4316"/>
    <cellStyle name="T_Book1_Ket qua phan bo von nam 2008 2" xfId="4317"/>
    <cellStyle name="T_Book1_Ket qua phan bo von nam 2008_!1 1 bao cao giao KH ve HTCMT vung TNB   12-12-2011" xfId="4318"/>
    <cellStyle name="T_Book1_Ket qua phan bo von nam 2008_!1 1 bao cao giao KH ve HTCMT vung TNB   12-12-2011 2" xfId="4319"/>
    <cellStyle name="T_Book1_Ket qua phan bo von nam 2008_KH TPCP vung TNB (03-1-2012)" xfId="4320"/>
    <cellStyle name="T_Book1_Ket qua phan bo von nam 2008_KH TPCP vung TNB (03-1-2012) 2" xfId="4321"/>
    <cellStyle name="T_Book1_KH TPCP vung TNB (03-1-2012)" xfId="4322"/>
    <cellStyle name="T_Book1_KH TPCP vung TNB (03-1-2012) 2" xfId="4323"/>
    <cellStyle name="T_Book1_KH XDCB_2008 lan 2 sua ngay 10-11" xfId="4324"/>
    <cellStyle name="T_Book1_KH XDCB_2008 lan 2 sua ngay 10-11 2" xfId="4325"/>
    <cellStyle name="T_Book1_KH XDCB_2008 lan 2 sua ngay 10-11_!1 1 bao cao giao KH ve HTCMT vung TNB   12-12-2011" xfId="4326"/>
    <cellStyle name="T_Book1_KH XDCB_2008 lan 2 sua ngay 10-11_!1 1 bao cao giao KH ve HTCMT vung TNB   12-12-2011 2" xfId="4327"/>
    <cellStyle name="T_Book1_KH XDCB_2008 lan 2 sua ngay 10-11_KH TPCP vung TNB (03-1-2012)" xfId="4328"/>
    <cellStyle name="T_Book1_KH XDCB_2008 lan 2 sua ngay 10-11_KH TPCP vung TNB (03-1-2012) 2" xfId="4329"/>
    <cellStyle name="T_Book1_Khoi luong chinh Hang Tom" xfId="4330"/>
    <cellStyle name="T_Book1_Khoi luong chinh Hang Tom 2" xfId="4331"/>
    <cellStyle name="T_Book1_kien giang 2" xfId="4332"/>
    <cellStyle name="T_Book1_kien giang 2 2" xfId="4333"/>
    <cellStyle name="T_Book1_Luy ke von ung nam 2011 -Thoa gui ngay 12-8-2012" xfId="4334"/>
    <cellStyle name="T_Book1_Luy ke von ung nam 2011 -Thoa gui ngay 12-8-2012 2" xfId="4335"/>
    <cellStyle name="T_Book1_Luy ke von ung nam 2011 -Thoa gui ngay 12-8-2012_!1 1 bao cao giao KH ve HTCMT vung TNB   12-12-2011" xfId="4336"/>
    <cellStyle name="T_Book1_Luy ke von ung nam 2011 -Thoa gui ngay 12-8-2012_!1 1 bao cao giao KH ve HTCMT vung TNB   12-12-2011 2" xfId="4337"/>
    <cellStyle name="T_Book1_Luy ke von ung nam 2011 -Thoa gui ngay 12-8-2012_KH TPCP vung TNB (03-1-2012)" xfId="4338"/>
    <cellStyle name="T_Book1_Luy ke von ung nam 2011 -Thoa gui ngay 12-8-2012_KH TPCP vung TNB (03-1-2012) 2" xfId="4339"/>
    <cellStyle name="T_Book1_Nhu cau von ung truoc 2011 Tha h Hoa + Nge An gui TW" xfId="4340"/>
    <cellStyle name="T_Book1_Nhu cau von ung truoc 2011 Tha h Hoa + Nge An gui TW 2" xfId="4341"/>
    <cellStyle name="T_Book1_Nhu cau von ung truoc 2011 Tha h Hoa + Nge An gui TW_!1 1 bao cao giao KH ve HTCMT vung TNB   12-12-2011" xfId="4342"/>
    <cellStyle name="T_Book1_Nhu cau von ung truoc 2011 Tha h Hoa + Nge An gui TW_!1 1 bao cao giao KH ve HTCMT vung TNB   12-12-2011 2" xfId="4343"/>
    <cellStyle name="T_Book1_Nhu cau von ung truoc 2011 Tha h Hoa + Nge An gui TW_Bieu4HTMT" xfId="4344"/>
    <cellStyle name="T_Book1_Nhu cau von ung truoc 2011 Tha h Hoa + Nge An gui TW_Bieu4HTMT 2" xfId="4345"/>
    <cellStyle name="T_Book1_Nhu cau von ung truoc 2011 Tha h Hoa + Nge An gui TW_Bieu4HTMT_!1 1 bao cao giao KH ve HTCMT vung TNB   12-12-2011" xfId="4346"/>
    <cellStyle name="T_Book1_Nhu cau von ung truoc 2011 Tha h Hoa + Nge An gui TW_Bieu4HTMT_!1 1 bao cao giao KH ve HTCMT vung TNB   12-12-2011 2" xfId="4347"/>
    <cellStyle name="T_Book1_Nhu cau von ung truoc 2011 Tha h Hoa + Nge An gui TW_Bieu4HTMT_KH TPCP vung TNB (03-1-2012)" xfId="4348"/>
    <cellStyle name="T_Book1_Nhu cau von ung truoc 2011 Tha h Hoa + Nge An gui TW_Bieu4HTMT_KH TPCP vung TNB (03-1-2012) 2" xfId="4349"/>
    <cellStyle name="T_Book1_Nhu cau von ung truoc 2011 Tha h Hoa + Nge An gui TW_KH TPCP vung TNB (03-1-2012)" xfId="4350"/>
    <cellStyle name="T_Book1_Nhu cau von ung truoc 2011 Tha h Hoa + Nge An gui TW_KH TPCP vung TNB (03-1-2012) 2" xfId="4351"/>
    <cellStyle name="T_Book1_phu luc tong ket tinh hinh TH giai doan 03-10 (ngay 30)" xfId="4352"/>
    <cellStyle name="T_Book1_phu luc tong ket tinh hinh TH giai doan 03-10 (ngay 30) 2" xfId="4353"/>
    <cellStyle name="T_Book1_phu luc tong ket tinh hinh TH giai doan 03-10 (ngay 30)_!1 1 bao cao giao KH ve HTCMT vung TNB   12-12-2011" xfId="4354"/>
    <cellStyle name="T_Book1_phu luc tong ket tinh hinh TH giai doan 03-10 (ngay 30)_!1 1 bao cao giao KH ve HTCMT vung TNB   12-12-2011 2" xfId="4355"/>
    <cellStyle name="T_Book1_phu luc tong ket tinh hinh TH giai doan 03-10 (ngay 30)_KH TPCP vung TNB (03-1-2012)" xfId="4356"/>
    <cellStyle name="T_Book1_phu luc tong ket tinh hinh TH giai doan 03-10 (ngay 30)_KH TPCP vung TNB (03-1-2012) 2" xfId="4357"/>
    <cellStyle name="T_Book1_TH ung tren 70%-Ra soat phap ly-8-6 (dung de chuyen vao vu TH)" xfId="4358"/>
    <cellStyle name="T_Book1_TH ung tren 70%-Ra soat phap ly-8-6 (dung de chuyen vao vu TH) 2" xfId="4359"/>
    <cellStyle name="T_Book1_TH ung tren 70%-Ra soat phap ly-8-6 (dung de chuyen vao vu TH)_!1 1 bao cao giao KH ve HTCMT vung TNB   12-12-2011" xfId="4360"/>
    <cellStyle name="T_Book1_TH ung tren 70%-Ra soat phap ly-8-6 (dung de chuyen vao vu TH)_!1 1 bao cao giao KH ve HTCMT vung TNB   12-12-2011 2" xfId="4361"/>
    <cellStyle name="T_Book1_TH ung tren 70%-Ra soat phap ly-8-6 (dung de chuyen vao vu TH)_Bieu4HTMT" xfId="4362"/>
    <cellStyle name="T_Book1_TH ung tren 70%-Ra soat phap ly-8-6 (dung de chuyen vao vu TH)_Bieu4HTMT 2" xfId="4363"/>
    <cellStyle name="T_Book1_TH ung tren 70%-Ra soat phap ly-8-6 (dung de chuyen vao vu TH)_KH TPCP vung TNB (03-1-2012)" xfId="4364"/>
    <cellStyle name="T_Book1_TH ung tren 70%-Ra soat phap ly-8-6 (dung de chuyen vao vu TH)_KH TPCP vung TNB (03-1-2012) 2" xfId="4365"/>
    <cellStyle name="T_Book1_TH y kien LD_KH 2010 Ca Nuoc 22-9-2011-Gui ca Vu" xfId="4366"/>
    <cellStyle name="T_Book1_TH y kien LD_KH 2010 Ca Nuoc 22-9-2011-Gui ca Vu 2" xfId="4367"/>
    <cellStyle name="T_Book1_TH y kien LD_KH 2010 Ca Nuoc 22-9-2011-Gui ca Vu_!1 1 bao cao giao KH ve HTCMT vung TNB   12-12-2011" xfId="4368"/>
    <cellStyle name="T_Book1_TH y kien LD_KH 2010 Ca Nuoc 22-9-2011-Gui ca Vu_!1 1 bao cao giao KH ve HTCMT vung TNB   12-12-2011 2" xfId="4369"/>
    <cellStyle name="T_Book1_TH y kien LD_KH 2010 Ca Nuoc 22-9-2011-Gui ca Vu_Bieu4HTMT" xfId="4370"/>
    <cellStyle name="T_Book1_TH y kien LD_KH 2010 Ca Nuoc 22-9-2011-Gui ca Vu_Bieu4HTMT 2" xfId="4371"/>
    <cellStyle name="T_Book1_TH y kien LD_KH 2010 Ca Nuoc 22-9-2011-Gui ca Vu_KH TPCP vung TNB (03-1-2012)" xfId="4372"/>
    <cellStyle name="T_Book1_TH y kien LD_KH 2010 Ca Nuoc 22-9-2011-Gui ca Vu_KH TPCP vung TNB (03-1-2012) 2" xfId="4373"/>
    <cellStyle name="T_Book1_Thiet bi" xfId="4374"/>
    <cellStyle name="T_Book1_Thiet bi 2" xfId="4375"/>
    <cellStyle name="T_Book1_TN - Ho tro khac 2011" xfId="4376"/>
    <cellStyle name="T_Book1_TN - Ho tro khac 2011 2" xfId="4377"/>
    <cellStyle name="T_Book1_TN - Ho tro khac 2011_!1 1 bao cao giao KH ve HTCMT vung TNB   12-12-2011" xfId="4378"/>
    <cellStyle name="T_Book1_TN - Ho tro khac 2011_!1 1 bao cao giao KH ve HTCMT vung TNB   12-12-2011 2" xfId="4379"/>
    <cellStyle name="T_Book1_TN - Ho tro khac 2011_Bieu4HTMT" xfId="4380"/>
    <cellStyle name="T_Book1_TN - Ho tro khac 2011_Bieu4HTMT 2" xfId="4381"/>
    <cellStyle name="T_Book1_TN - Ho tro khac 2011_KH TPCP vung TNB (03-1-2012)" xfId="4382"/>
    <cellStyle name="T_Book1_TN - Ho tro khac 2011_KH TPCP vung TNB (03-1-2012) 2" xfId="4383"/>
    <cellStyle name="T_Book1_ung truoc 2011 NSTW Thanh Hoa + Nge An gui Thu 12-5" xfId="4384"/>
    <cellStyle name="T_Book1_ung truoc 2011 NSTW Thanh Hoa + Nge An gui Thu 12-5 2" xfId="4385"/>
    <cellStyle name="T_Book1_ung truoc 2011 NSTW Thanh Hoa + Nge An gui Thu 12-5_!1 1 bao cao giao KH ve HTCMT vung TNB   12-12-2011" xfId="4386"/>
    <cellStyle name="T_Book1_ung truoc 2011 NSTW Thanh Hoa + Nge An gui Thu 12-5_!1 1 bao cao giao KH ve HTCMT vung TNB   12-12-2011 2" xfId="4387"/>
    <cellStyle name="T_Book1_ung truoc 2011 NSTW Thanh Hoa + Nge An gui Thu 12-5_Bieu4HTMT" xfId="4388"/>
    <cellStyle name="T_Book1_ung truoc 2011 NSTW Thanh Hoa + Nge An gui Thu 12-5_Bieu4HTMT 2" xfId="4389"/>
    <cellStyle name="T_Book1_ung truoc 2011 NSTW Thanh Hoa + Nge An gui Thu 12-5_Bieu4HTMT_!1 1 bao cao giao KH ve HTCMT vung TNB   12-12-2011" xfId="4390"/>
    <cellStyle name="T_Book1_ung truoc 2011 NSTW Thanh Hoa + Nge An gui Thu 12-5_Bieu4HTMT_!1 1 bao cao giao KH ve HTCMT vung TNB   12-12-2011 2" xfId="4391"/>
    <cellStyle name="T_Book1_ung truoc 2011 NSTW Thanh Hoa + Nge An gui Thu 12-5_Bieu4HTMT_KH TPCP vung TNB (03-1-2012)" xfId="4392"/>
    <cellStyle name="T_Book1_ung truoc 2011 NSTW Thanh Hoa + Nge An gui Thu 12-5_Bieu4HTMT_KH TPCP vung TNB (03-1-2012) 2" xfId="4393"/>
    <cellStyle name="T_Book1_ung truoc 2011 NSTW Thanh Hoa + Nge An gui Thu 12-5_KH TPCP vung TNB (03-1-2012)" xfId="4394"/>
    <cellStyle name="T_Book1_ung truoc 2011 NSTW Thanh Hoa + Nge An gui Thu 12-5_KH TPCP vung TNB (03-1-2012) 2" xfId="4395"/>
    <cellStyle name="T_Book1_ÿÿÿÿÿ" xfId="4396"/>
    <cellStyle name="T_Book1_ÿÿÿÿÿ 2" xfId="4397"/>
    <cellStyle name="T_Chuan bi dau tu nam 2008" xfId="4398"/>
    <cellStyle name="T_Chuan bi dau tu nam 2008 2" xfId="4399"/>
    <cellStyle name="T_Chuan bi dau tu nam 2008_!1 1 bao cao giao KH ve HTCMT vung TNB   12-12-2011" xfId="4400"/>
    <cellStyle name="T_Chuan bi dau tu nam 2008_!1 1 bao cao giao KH ve HTCMT vung TNB   12-12-2011 2" xfId="4401"/>
    <cellStyle name="T_Chuan bi dau tu nam 2008_KH TPCP vung TNB (03-1-2012)" xfId="4402"/>
    <cellStyle name="T_Chuan bi dau tu nam 2008_KH TPCP vung TNB (03-1-2012) 2" xfId="4403"/>
    <cellStyle name="T_Copy of Bao cao  XDCB 7 thang nam 2008_So KH&amp;DT SUA" xfId="4404"/>
    <cellStyle name="T_Copy of Bao cao  XDCB 7 thang nam 2008_So KH&amp;DT SUA 2" xfId="4405"/>
    <cellStyle name="T_Copy of Bao cao  XDCB 7 thang nam 2008_So KH&amp;DT SUA_!1 1 bao cao giao KH ve HTCMT vung TNB   12-12-2011" xfId="4406"/>
    <cellStyle name="T_Copy of Bao cao  XDCB 7 thang nam 2008_So KH&amp;DT SUA_!1 1 bao cao giao KH ve HTCMT vung TNB   12-12-2011 2" xfId="4407"/>
    <cellStyle name="T_Copy of Bao cao  XDCB 7 thang nam 2008_So KH&amp;DT SUA_KH TPCP vung TNB (03-1-2012)" xfId="4408"/>
    <cellStyle name="T_Copy of Bao cao  XDCB 7 thang nam 2008_So KH&amp;DT SUA_KH TPCP vung TNB (03-1-2012) 2" xfId="4409"/>
    <cellStyle name="T_CPK" xfId="4410"/>
    <cellStyle name="T_CPK 2" xfId="4411"/>
    <cellStyle name="T_CPK_!1 1 bao cao giao KH ve HTCMT vung TNB   12-12-2011" xfId="4412"/>
    <cellStyle name="T_CPK_!1 1 bao cao giao KH ve HTCMT vung TNB   12-12-2011 2" xfId="4413"/>
    <cellStyle name="T_CPK_Bieu4HTMT" xfId="4414"/>
    <cellStyle name="T_CPK_Bieu4HTMT 2" xfId="4415"/>
    <cellStyle name="T_CPK_Bieu4HTMT_!1 1 bao cao giao KH ve HTCMT vung TNB   12-12-2011" xfId="4416"/>
    <cellStyle name="T_CPK_Bieu4HTMT_!1 1 bao cao giao KH ve HTCMT vung TNB   12-12-2011 2" xfId="4417"/>
    <cellStyle name="T_CPK_Bieu4HTMT_KH TPCP vung TNB (03-1-2012)" xfId="4418"/>
    <cellStyle name="T_CPK_Bieu4HTMT_KH TPCP vung TNB (03-1-2012) 2" xfId="4419"/>
    <cellStyle name="T_CPK_KH TPCP vung TNB (03-1-2012)" xfId="4420"/>
    <cellStyle name="T_CPK_KH TPCP vung TNB (03-1-2012) 2" xfId="4421"/>
    <cellStyle name="T_CTMTQG 2008" xfId="4422"/>
    <cellStyle name="T_CTMTQG 2008 2" xfId="4423"/>
    <cellStyle name="T_CTMTQG 2008_!1 1 bao cao giao KH ve HTCMT vung TNB   12-12-2011" xfId="4424"/>
    <cellStyle name="T_CTMTQG 2008_!1 1 bao cao giao KH ve HTCMT vung TNB   12-12-2011 2" xfId="4425"/>
    <cellStyle name="T_CTMTQG 2008_Bieu mau danh muc du an thuoc CTMTQG nam 2008" xfId="4426"/>
    <cellStyle name="T_CTMTQG 2008_Bieu mau danh muc du an thuoc CTMTQG nam 2008 2" xfId="4427"/>
    <cellStyle name="T_CTMTQG 2008_Bieu mau danh muc du an thuoc CTMTQG nam 2008_!1 1 bao cao giao KH ve HTCMT vung TNB   12-12-2011" xfId="4428"/>
    <cellStyle name="T_CTMTQG 2008_Bieu mau danh muc du an thuoc CTMTQG nam 2008_!1 1 bao cao giao KH ve HTCMT vung TNB   12-12-2011 2" xfId="4429"/>
    <cellStyle name="T_CTMTQG 2008_Bieu mau danh muc du an thuoc CTMTQG nam 2008_KH TPCP vung TNB (03-1-2012)" xfId="4430"/>
    <cellStyle name="T_CTMTQG 2008_Bieu mau danh muc du an thuoc CTMTQG nam 2008_KH TPCP vung TNB (03-1-2012) 2" xfId="4431"/>
    <cellStyle name="T_CTMTQG 2008_Hi-Tong hop KQ phan bo KH nam 08- LD fong giao 15-11-08" xfId="4432"/>
    <cellStyle name="T_CTMTQG 2008_Hi-Tong hop KQ phan bo KH nam 08- LD fong giao 15-11-08 2" xfId="4433"/>
    <cellStyle name="T_CTMTQG 2008_Hi-Tong hop KQ phan bo KH nam 08- LD fong giao 15-11-08_!1 1 bao cao giao KH ve HTCMT vung TNB   12-12-2011" xfId="4434"/>
    <cellStyle name="T_CTMTQG 2008_Hi-Tong hop KQ phan bo KH nam 08- LD fong giao 15-11-08_!1 1 bao cao giao KH ve HTCMT vung TNB   12-12-2011 2" xfId="4435"/>
    <cellStyle name="T_CTMTQG 2008_Hi-Tong hop KQ phan bo KH nam 08- LD fong giao 15-11-08_KH TPCP vung TNB (03-1-2012)" xfId="4436"/>
    <cellStyle name="T_CTMTQG 2008_Hi-Tong hop KQ phan bo KH nam 08- LD fong giao 15-11-08_KH TPCP vung TNB (03-1-2012) 2" xfId="4437"/>
    <cellStyle name="T_CTMTQG 2008_Ket qua thuc hien nam 2008" xfId="4438"/>
    <cellStyle name="T_CTMTQG 2008_Ket qua thuc hien nam 2008 2" xfId="4439"/>
    <cellStyle name="T_CTMTQG 2008_Ket qua thuc hien nam 2008_!1 1 bao cao giao KH ve HTCMT vung TNB   12-12-2011" xfId="4440"/>
    <cellStyle name="T_CTMTQG 2008_Ket qua thuc hien nam 2008_!1 1 bao cao giao KH ve HTCMT vung TNB   12-12-2011 2" xfId="4441"/>
    <cellStyle name="T_CTMTQG 2008_Ket qua thuc hien nam 2008_KH TPCP vung TNB (03-1-2012)" xfId="4442"/>
    <cellStyle name="T_CTMTQG 2008_Ket qua thuc hien nam 2008_KH TPCP vung TNB (03-1-2012) 2" xfId="4443"/>
    <cellStyle name="T_CTMTQG 2008_KH TPCP vung TNB (03-1-2012)" xfId="4444"/>
    <cellStyle name="T_CTMTQG 2008_KH TPCP vung TNB (03-1-2012) 2" xfId="4445"/>
    <cellStyle name="T_CTMTQG 2008_KH XDCB_2008 lan 1" xfId="4446"/>
    <cellStyle name="T_CTMTQG 2008_KH XDCB_2008 lan 1 2" xfId="4447"/>
    <cellStyle name="T_CTMTQG 2008_KH XDCB_2008 lan 1 sua ngay 27-10" xfId="4448"/>
    <cellStyle name="T_CTMTQG 2008_KH XDCB_2008 lan 1 sua ngay 27-10 2" xfId="4449"/>
    <cellStyle name="T_CTMTQG 2008_KH XDCB_2008 lan 1 sua ngay 27-10_!1 1 bao cao giao KH ve HTCMT vung TNB   12-12-2011" xfId="4450"/>
    <cellStyle name="T_CTMTQG 2008_KH XDCB_2008 lan 1 sua ngay 27-10_!1 1 bao cao giao KH ve HTCMT vung TNB   12-12-2011 2" xfId="4451"/>
    <cellStyle name="T_CTMTQG 2008_KH XDCB_2008 lan 1 sua ngay 27-10_KH TPCP vung TNB (03-1-2012)" xfId="4452"/>
    <cellStyle name="T_CTMTQG 2008_KH XDCB_2008 lan 1 sua ngay 27-10_KH TPCP vung TNB (03-1-2012) 2" xfId="4453"/>
    <cellStyle name="T_CTMTQG 2008_KH XDCB_2008 lan 1_!1 1 bao cao giao KH ve HTCMT vung TNB   12-12-2011" xfId="4454"/>
    <cellStyle name="T_CTMTQG 2008_KH XDCB_2008 lan 1_!1 1 bao cao giao KH ve HTCMT vung TNB   12-12-2011 2" xfId="4455"/>
    <cellStyle name="T_CTMTQG 2008_KH XDCB_2008 lan 1_KH TPCP vung TNB (03-1-2012)" xfId="4456"/>
    <cellStyle name="T_CTMTQG 2008_KH XDCB_2008 lan 1_KH TPCP vung TNB (03-1-2012) 2" xfId="4457"/>
    <cellStyle name="T_CTMTQG 2008_KH XDCB_2008 lan 2 sua ngay 10-11" xfId="4458"/>
    <cellStyle name="T_CTMTQG 2008_KH XDCB_2008 lan 2 sua ngay 10-11 2" xfId="4459"/>
    <cellStyle name="T_CTMTQG 2008_KH XDCB_2008 lan 2 sua ngay 10-11_!1 1 bao cao giao KH ve HTCMT vung TNB   12-12-2011" xfId="4460"/>
    <cellStyle name="T_CTMTQG 2008_KH XDCB_2008 lan 2 sua ngay 10-11_!1 1 bao cao giao KH ve HTCMT vung TNB   12-12-2011 2" xfId="4461"/>
    <cellStyle name="T_CTMTQG 2008_KH XDCB_2008 lan 2 sua ngay 10-11_KH TPCP vung TNB (03-1-2012)" xfId="4462"/>
    <cellStyle name="T_CTMTQG 2008_KH XDCB_2008 lan 2 sua ngay 10-11_KH TPCP vung TNB (03-1-2012) 2" xfId="4463"/>
    <cellStyle name="T_danh muc chuan bi dau tu 2011 ngay 07-6-2011" xfId="4464"/>
    <cellStyle name="T_danh muc chuan bi dau tu 2011 ngay 07-6-2011 2" xfId="4465"/>
    <cellStyle name="T_danh muc chuan bi dau tu 2011 ngay 07-6-2011_!1 1 bao cao giao KH ve HTCMT vung TNB   12-12-2011" xfId="4466"/>
    <cellStyle name="T_danh muc chuan bi dau tu 2011 ngay 07-6-2011_!1 1 bao cao giao KH ve HTCMT vung TNB   12-12-2011 2" xfId="4467"/>
    <cellStyle name="T_danh muc chuan bi dau tu 2011 ngay 07-6-2011_KH TPCP vung TNB (03-1-2012)" xfId="4468"/>
    <cellStyle name="T_danh muc chuan bi dau tu 2011 ngay 07-6-2011_KH TPCP vung TNB (03-1-2012) 2" xfId="4469"/>
    <cellStyle name="T_Danh muc pbo nguon von XSKT, XDCB nam 2009 chuyen qua nam 2010" xfId="4470"/>
    <cellStyle name="T_Danh muc pbo nguon von XSKT, XDCB nam 2009 chuyen qua nam 2010 2" xfId="4471"/>
    <cellStyle name="T_Danh muc pbo nguon von XSKT, XDCB nam 2009 chuyen qua nam 2010_!1 1 bao cao giao KH ve HTCMT vung TNB   12-12-2011" xfId="4472"/>
    <cellStyle name="T_Danh muc pbo nguon von XSKT, XDCB nam 2009 chuyen qua nam 2010_!1 1 bao cao giao KH ve HTCMT vung TNB   12-12-2011 2" xfId="4473"/>
    <cellStyle name="T_Danh muc pbo nguon von XSKT, XDCB nam 2009 chuyen qua nam 2010_KH TPCP vung TNB (03-1-2012)" xfId="4474"/>
    <cellStyle name="T_Danh muc pbo nguon von XSKT, XDCB nam 2009 chuyen qua nam 2010_KH TPCP vung TNB (03-1-2012) 2" xfId="4475"/>
    <cellStyle name="T_dieu chinh KH 2011 ngay 26-5-2011111" xfId="4476"/>
    <cellStyle name="T_dieu chinh KH 2011 ngay 26-5-2011111 2" xfId="4477"/>
    <cellStyle name="T_dieu chinh KH 2011 ngay 26-5-2011111_!1 1 bao cao giao KH ve HTCMT vung TNB   12-12-2011" xfId="4478"/>
    <cellStyle name="T_dieu chinh KH 2011 ngay 26-5-2011111_!1 1 bao cao giao KH ve HTCMT vung TNB   12-12-2011 2" xfId="4479"/>
    <cellStyle name="T_dieu chinh KH 2011 ngay 26-5-2011111_KH TPCP vung TNB (03-1-2012)" xfId="4480"/>
    <cellStyle name="T_dieu chinh KH 2011 ngay 26-5-2011111_KH TPCP vung TNB (03-1-2012) 2" xfId="4481"/>
    <cellStyle name="T_DK 2014-2015 final" xfId="4482"/>
    <cellStyle name="T_DK 2014-2015 final_05-12  KH trung han 2016-2020 - Liem Thinh edited" xfId="4483"/>
    <cellStyle name="T_DK 2014-2015 final_Copy of 05-12  KH trung han 2016-2020 - Liem Thinh edited (1)" xfId="4484"/>
    <cellStyle name="T_DK 2014-2015 new" xfId="4485"/>
    <cellStyle name="T_DK 2014-2015 new_05-12  KH trung han 2016-2020 - Liem Thinh edited" xfId="4486"/>
    <cellStyle name="T_DK 2014-2015 new_Copy of 05-12  KH trung han 2016-2020 - Liem Thinh edited (1)" xfId="4487"/>
    <cellStyle name="T_DK KH CBDT 2014 11-11-2013" xfId="4488"/>
    <cellStyle name="T_DK KH CBDT 2014 11-11-2013(1)" xfId="4489"/>
    <cellStyle name="T_DK KH CBDT 2014 11-11-2013(1)_05-12  KH trung han 2016-2020 - Liem Thinh edited" xfId="4490"/>
    <cellStyle name="T_DK KH CBDT 2014 11-11-2013(1)_Copy of 05-12  KH trung han 2016-2020 - Liem Thinh edited (1)" xfId="4491"/>
    <cellStyle name="T_DK KH CBDT 2014 11-11-2013_05-12  KH trung han 2016-2020 - Liem Thinh edited" xfId="4492"/>
    <cellStyle name="T_DK KH CBDT 2014 11-11-2013_Copy of 05-12  KH trung han 2016-2020 - Liem Thinh edited (1)" xfId="4493"/>
    <cellStyle name="T_DS KCH PHAN BO VON NSDP NAM 2010" xfId="4494"/>
    <cellStyle name="T_DS KCH PHAN BO VON NSDP NAM 2010 2" xfId="4495"/>
    <cellStyle name="T_DS KCH PHAN BO VON NSDP NAM 2010_!1 1 bao cao giao KH ve HTCMT vung TNB   12-12-2011" xfId="4496"/>
    <cellStyle name="T_DS KCH PHAN BO VON NSDP NAM 2010_!1 1 bao cao giao KH ve HTCMT vung TNB   12-12-2011 2" xfId="4497"/>
    <cellStyle name="T_DS KCH PHAN BO VON NSDP NAM 2010_KH TPCP vung TNB (03-1-2012)" xfId="4498"/>
    <cellStyle name="T_DS KCH PHAN BO VON NSDP NAM 2010_KH TPCP vung TNB (03-1-2012) 2" xfId="4499"/>
    <cellStyle name="T_Du an khoi cong moi nam 2010" xfId="4500"/>
    <cellStyle name="T_Du an khoi cong moi nam 2010 2" xfId="4501"/>
    <cellStyle name="T_Du an khoi cong moi nam 2010_!1 1 bao cao giao KH ve HTCMT vung TNB   12-12-2011" xfId="4502"/>
    <cellStyle name="T_Du an khoi cong moi nam 2010_!1 1 bao cao giao KH ve HTCMT vung TNB   12-12-2011 2" xfId="4503"/>
    <cellStyle name="T_Du an khoi cong moi nam 2010_KH TPCP vung TNB (03-1-2012)" xfId="4504"/>
    <cellStyle name="T_Du an khoi cong moi nam 2010_KH TPCP vung TNB (03-1-2012) 2" xfId="4505"/>
    <cellStyle name="T_DU AN TKQH VA CHUAN BI DAU TU NAM 2007 sua ngay 9-11" xfId="4506"/>
    <cellStyle name="T_DU AN TKQH VA CHUAN BI DAU TU NAM 2007 sua ngay 9-11 2" xfId="4507"/>
    <cellStyle name="T_DU AN TKQH VA CHUAN BI DAU TU NAM 2007 sua ngay 9-11_!1 1 bao cao giao KH ve HTCMT vung TNB   12-12-2011" xfId="4508"/>
    <cellStyle name="T_DU AN TKQH VA CHUAN BI DAU TU NAM 2007 sua ngay 9-11_!1 1 bao cao giao KH ve HTCMT vung TNB   12-12-2011 2" xfId="4509"/>
    <cellStyle name="T_DU AN TKQH VA CHUAN BI DAU TU NAM 2007 sua ngay 9-11_Bieu mau danh muc du an thuoc CTMTQG nam 2008" xfId="4510"/>
    <cellStyle name="T_DU AN TKQH VA CHUAN BI DAU TU NAM 2007 sua ngay 9-11_Bieu mau danh muc du an thuoc CTMTQG nam 2008 2" xfId="4511"/>
    <cellStyle name="T_DU AN TKQH VA CHUAN BI DAU TU NAM 2007 sua ngay 9-11_Bieu mau danh muc du an thuoc CTMTQG nam 2008_!1 1 bao cao giao KH ve HTCMT vung TNB   12-12-2011" xfId="4512"/>
    <cellStyle name="T_DU AN TKQH VA CHUAN BI DAU TU NAM 2007 sua ngay 9-11_Bieu mau danh muc du an thuoc CTMTQG nam 2008_!1 1 bao cao giao KH ve HTCMT vung TNB   12-12-2011 2" xfId="4513"/>
    <cellStyle name="T_DU AN TKQH VA CHUAN BI DAU TU NAM 2007 sua ngay 9-11_Bieu mau danh muc du an thuoc CTMTQG nam 2008_KH TPCP vung TNB (03-1-2012)" xfId="4514"/>
    <cellStyle name="T_DU AN TKQH VA CHUAN BI DAU TU NAM 2007 sua ngay 9-11_Bieu mau danh muc du an thuoc CTMTQG nam 2008_KH TPCP vung TNB (03-1-2012) 2" xfId="4515"/>
    <cellStyle name="T_DU AN TKQH VA CHUAN BI DAU TU NAM 2007 sua ngay 9-11_Du an khoi cong moi nam 2010" xfId="4516"/>
    <cellStyle name="T_DU AN TKQH VA CHUAN BI DAU TU NAM 2007 sua ngay 9-11_Du an khoi cong moi nam 2010 2" xfId="4517"/>
    <cellStyle name="T_DU AN TKQH VA CHUAN BI DAU TU NAM 2007 sua ngay 9-11_Du an khoi cong moi nam 2010_!1 1 bao cao giao KH ve HTCMT vung TNB   12-12-2011" xfId="4518"/>
    <cellStyle name="T_DU AN TKQH VA CHUAN BI DAU TU NAM 2007 sua ngay 9-11_Du an khoi cong moi nam 2010_!1 1 bao cao giao KH ve HTCMT vung TNB   12-12-2011 2" xfId="4519"/>
    <cellStyle name="T_DU AN TKQH VA CHUAN BI DAU TU NAM 2007 sua ngay 9-11_Du an khoi cong moi nam 2010_KH TPCP vung TNB (03-1-2012)" xfId="4520"/>
    <cellStyle name="T_DU AN TKQH VA CHUAN BI DAU TU NAM 2007 sua ngay 9-11_Du an khoi cong moi nam 2010_KH TPCP vung TNB (03-1-2012) 2" xfId="4521"/>
    <cellStyle name="T_DU AN TKQH VA CHUAN BI DAU TU NAM 2007 sua ngay 9-11_Ket qua phan bo von nam 2008" xfId="4522"/>
    <cellStyle name="T_DU AN TKQH VA CHUAN BI DAU TU NAM 2007 sua ngay 9-11_Ket qua phan bo von nam 2008 2" xfId="4523"/>
    <cellStyle name="T_DU AN TKQH VA CHUAN BI DAU TU NAM 2007 sua ngay 9-11_Ket qua phan bo von nam 2008_!1 1 bao cao giao KH ve HTCMT vung TNB   12-12-2011" xfId="4524"/>
    <cellStyle name="T_DU AN TKQH VA CHUAN BI DAU TU NAM 2007 sua ngay 9-11_Ket qua phan bo von nam 2008_!1 1 bao cao giao KH ve HTCMT vung TNB   12-12-2011 2" xfId="4525"/>
    <cellStyle name="T_DU AN TKQH VA CHUAN BI DAU TU NAM 2007 sua ngay 9-11_Ket qua phan bo von nam 2008_!1 1 bao cao giao KH ve HTCMT vung TNB   12-12-2011 2 2" xfId="4526"/>
    <cellStyle name="T_DU AN TKQH VA CHUAN BI DAU TU NAM 2007 sua ngay 9-11_Ket qua phan bo von nam 2008_!1 1 bao cao giao KH ve HTCMT vung TNB   12-12-2011 3" xfId="4527"/>
    <cellStyle name="T_DU AN TKQH VA CHUAN BI DAU TU NAM 2007 sua ngay 9-11_Ket qua phan bo von nam 2008_KH TPCP vung TNB (03-1-2012)" xfId="4528"/>
    <cellStyle name="T_DU AN TKQH VA CHUAN BI DAU TU NAM 2007 sua ngay 9-11_Ket qua phan bo von nam 2008_KH TPCP vung TNB (03-1-2012) 2" xfId="4529"/>
    <cellStyle name="T_DU AN TKQH VA CHUAN BI DAU TU NAM 2007 sua ngay 9-11_Ket qua phan bo von nam 2008_KH TPCP vung TNB (03-1-2012) 2 2" xfId="4530"/>
    <cellStyle name="T_DU AN TKQH VA CHUAN BI DAU TU NAM 2007 sua ngay 9-11_Ket qua phan bo von nam 2008_KH TPCP vung TNB (03-1-2012) 3" xfId="4531"/>
    <cellStyle name="T_DU AN TKQH VA CHUAN BI DAU TU NAM 2007 sua ngay 9-11_KH TPCP vung TNB (03-1-2012)" xfId="4532"/>
    <cellStyle name="T_DU AN TKQH VA CHUAN BI DAU TU NAM 2007 sua ngay 9-11_KH TPCP vung TNB (03-1-2012) 2" xfId="4533"/>
    <cellStyle name="T_DU AN TKQH VA CHUAN BI DAU TU NAM 2007 sua ngay 9-11_KH TPCP vung TNB (03-1-2012) 2 2" xfId="4534"/>
    <cellStyle name="T_DU AN TKQH VA CHUAN BI DAU TU NAM 2007 sua ngay 9-11_KH TPCP vung TNB (03-1-2012) 3" xfId="4535"/>
    <cellStyle name="T_DU AN TKQH VA CHUAN BI DAU TU NAM 2007 sua ngay 9-11_KH XDCB_2008 lan 2 sua ngay 10-11" xfId="4536"/>
    <cellStyle name="T_DU AN TKQH VA CHUAN BI DAU TU NAM 2007 sua ngay 9-11_KH XDCB_2008 lan 2 sua ngay 10-11 2" xfId="4537"/>
    <cellStyle name="T_DU AN TKQH VA CHUAN BI DAU TU NAM 2007 sua ngay 9-11_KH XDCB_2008 lan 2 sua ngay 10-11 2 2" xfId="4538"/>
    <cellStyle name="T_DU AN TKQH VA CHUAN BI DAU TU NAM 2007 sua ngay 9-11_KH XDCB_2008 lan 2 sua ngay 10-11 3" xfId="4539"/>
    <cellStyle name="T_DU AN TKQH VA CHUAN BI DAU TU NAM 2007 sua ngay 9-11_KH XDCB_2008 lan 2 sua ngay 10-11_!1 1 bao cao giao KH ve HTCMT vung TNB   12-12-2011" xfId="4540"/>
    <cellStyle name="T_DU AN TKQH VA CHUAN BI DAU TU NAM 2007 sua ngay 9-11_KH XDCB_2008 lan 2 sua ngay 10-11_!1 1 bao cao giao KH ve HTCMT vung TNB   12-12-2011 2" xfId="4541"/>
    <cellStyle name="T_DU AN TKQH VA CHUAN BI DAU TU NAM 2007 sua ngay 9-11_KH XDCB_2008 lan 2 sua ngay 10-11_!1 1 bao cao giao KH ve HTCMT vung TNB   12-12-2011 2 2" xfId="4542"/>
    <cellStyle name="T_DU AN TKQH VA CHUAN BI DAU TU NAM 2007 sua ngay 9-11_KH XDCB_2008 lan 2 sua ngay 10-11_!1 1 bao cao giao KH ve HTCMT vung TNB   12-12-2011 3" xfId="4543"/>
    <cellStyle name="T_DU AN TKQH VA CHUAN BI DAU TU NAM 2007 sua ngay 9-11_KH XDCB_2008 lan 2 sua ngay 10-11_KH TPCP vung TNB (03-1-2012)" xfId="4544"/>
    <cellStyle name="T_DU AN TKQH VA CHUAN BI DAU TU NAM 2007 sua ngay 9-11_KH XDCB_2008 lan 2 sua ngay 10-11_KH TPCP vung TNB (03-1-2012) 2" xfId="4545"/>
    <cellStyle name="T_DU AN TKQH VA CHUAN BI DAU TU NAM 2007 sua ngay 9-11_KH XDCB_2008 lan 2 sua ngay 10-11_KH TPCP vung TNB (03-1-2012) 2 2" xfId="4546"/>
    <cellStyle name="T_DU AN TKQH VA CHUAN BI DAU TU NAM 2007 sua ngay 9-11_KH XDCB_2008 lan 2 sua ngay 10-11_KH TPCP vung TNB (03-1-2012) 3" xfId="4547"/>
    <cellStyle name="T_du toan dieu chinh  20-8-2006" xfId="4548"/>
    <cellStyle name="T_du toan dieu chinh  20-8-2006 2" xfId="4549"/>
    <cellStyle name="T_du toan dieu chinh  20-8-2006 2 2" xfId="4550"/>
    <cellStyle name="T_du toan dieu chinh  20-8-2006 3" xfId="4551"/>
    <cellStyle name="T_du toan dieu chinh  20-8-2006_!1 1 bao cao giao KH ve HTCMT vung TNB   12-12-2011" xfId="4552"/>
    <cellStyle name="T_du toan dieu chinh  20-8-2006_!1 1 bao cao giao KH ve HTCMT vung TNB   12-12-2011 2" xfId="4553"/>
    <cellStyle name="T_du toan dieu chinh  20-8-2006_!1 1 bao cao giao KH ve HTCMT vung TNB   12-12-2011 2 2" xfId="4554"/>
    <cellStyle name="T_du toan dieu chinh  20-8-2006_!1 1 bao cao giao KH ve HTCMT vung TNB   12-12-2011 3" xfId="4555"/>
    <cellStyle name="T_du toan dieu chinh  20-8-2006_Bieu4HTMT" xfId="4556"/>
    <cellStyle name="T_du toan dieu chinh  20-8-2006_Bieu4HTMT 2" xfId="4557"/>
    <cellStyle name="T_du toan dieu chinh  20-8-2006_Bieu4HTMT 2 2" xfId="4558"/>
    <cellStyle name="T_du toan dieu chinh  20-8-2006_Bieu4HTMT 3" xfId="4559"/>
    <cellStyle name="T_du toan dieu chinh  20-8-2006_Bieu4HTMT_!1 1 bao cao giao KH ve HTCMT vung TNB   12-12-2011" xfId="4560"/>
    <cellStyle name="T_du toan dieu chinh  20-8-2006_Bieu4HTMT_!1 1 bao cao giao KH ve HTCMT vung TNB   12-12-2011 2" xfId="4561"/>
    <cellStyle name="T_du toan dieu chinh  20-8-2006_Bieu4HTMT_!1 1 bao cao giao KH ve HTCMT vung TNB   12-12-2011 2 2" xfId="4562"/>
    <cellStyle name="T_du toan dieu chinh  20-8-2006_Bieu4HTMT_!1 1 bao cao giao KH ve HTCMT vung TNB   12-12-2011 3" xfId="4563"/>
    <cellStyle name="T_du toan dieu chinh  20-8-2006_Bieu4HTMT_KH TPCP vung TNB (03-1-2012)" xfId="4564"/>
    <cellStyle name="T_du toan dieu chinh  20-8-2006_Bieu4HTMT_KH TPCP vung TNB (03-1-2012) 2" xfId="4565"/>
    <cellStyle name="T_du toan dieu chinh  20-8-2006_Bieu4HTMT_KH TPCP vung TNB (03-1-2012) 2 2" xfId="4566"/>
    <cellStyle name="T_du toan dieu chinh  20-8-2006_Bieu4HTMT_KH TPCP vung TNB (03-1-2012) 3" xfId="4567"/>
    <cellStyle name="T_du toan dieu chinh  20-8-2006_KH TPCP vung TNB (03-1-2012)" xfId="4568"/>
    <cellStyle name="T_du toan dieu chinh  20-8-2006_KH TPCP vung TNB (03-1-2012) 2" xfId="4569"/>
    <cellStyle name="T_du toan dieu chinh  20-8-2006_KH TPCP vung TNB (03-1-2012) 2 2" xfId="4570"/>
    <cellStyle name="T_du toan dieu chinh  20-8-2006_KH TPCP vung TNB (03-1-2012) 3" xfId="4571"/>
    <cellStyle name="T_giao KH 2011 ngay 10-12-2010" xfId="4572"/>
    <cellStyle name="T_giao KH 2011 ngay 10-12-2010 2" xfId="4573"/>
    <cellStyle name="T_giao KH 2011 ngay 10-12-2010 2 2" xfId="4574"/>
    <cellStyle name="T_giao KH 2011 ngay 10-12-2010 3" xfId="4575"/>
    <cellStyle name="T_giao KH 2011 ngay 10-12-2010_!1 1 bao cao giao KH ve HTCMT vung TNB   12-12-2011" xfId="4576"/>
    <cellStyle name="T_giao KH 2011 ngay 10-12-2010_!1 1 bao cao giao KH ve HTCMT vung TNB   12-12-2011 2" xfId="4577"/>
    <cellStyle name="T_giao KH 2011 ngay 10-12-2010_!1 1 bao cao giao KH ve HTCMT vung TNB   12-12-2011 2 2" xfId="4578"/>
    <cellStyle name="T_giao KH 2011 ngay 10-12-2010_!1 1 bao cao giao KH ve HTCMT vung TNB   12-12-2011 3" xfId="4579"/>
    <cellStyle name="T_giao KH 2011 ngay 10-12-2010_KH TPCP vung TNB (03-1-2012)" xfId="4580"/>
    <cellStyle name="T_giao KH 2011 ngay 10-12-2010_KH TPCP vung TNB (03-1-2012) 2" xfId="4581"/>
    <cellStyle name="T_giao KH 2011 ngay 10-12-2010_KH TPCP vung TNB (03-1-2012) 2 2" xfId="4582"/>
    <cellStyle name="T_giao KH 2011 ngay 10-12-2010_KH TPCP vung TNB (03-1-2012) 3" xfId="4583"/>
    <cellStyle name="T_Ht-PTq1-03" xfId="4584"/>
    <cellStyle name="T_Ht-PTq1-03 2" xfId="4585"/>
    <cellStyle name="T_Ht-PTq1-03 2 2" xfId="4586"/>
    <cellStyle name="T_Ht-PTq1-03 3" xfId="4587"/>
    <cellStyle name="T_Ht-PTq1-03_!1 1 bao cao giao KH ve HTCMT vung TNB   12-12-2011" xfId="4588"/>
    <cellStyle name="T_Ht-PTq1-03_!1 1 bao cao giao KH ve HTCMT vung TNB   12-12-2011 2" xfId="4589"/>
    <cellStyle name="T_Ht-PTq1-03_!1 1 bao cao giao KH ve HTCMT vung TNB   12-12-2011 2 2" xfId="4590"/>
    <cellStyle name="T_Ht-PTq1-03_!1 1 bao cao giao KH ve HTCMT vung TNB   12-12-2011 3" xfId="4591"/>
    <cellStyle name="T_Ht-PTq1-03_kien giang 2" xfId="4592"/>
    <cellStyle name="T_Ht-PTq1-03_kien giang 2 2" xfId="4593"/>
    <cellStyle name="T_Ht-PTq1-03_kien giang 2 2 2" xfId="4594"/>
    <cellStyle name="T_Ht-PTq1-03_kien giang 2 3" xfId="4595"/>
    <cellStyle name="T_Ke hoach KTXH  nam 2009_PKT thang 11 nam 2008" xfId="4596"/>
    <cellStyle name="T_Ke hoach KTXH  nam 2009_PKT thang 11 nam 2008 2" xfId="4597"/>
    <cellStyle name="T_Ke hoach KTXH  nam 2009_PKT thang 11 nam 2008 2 2" xfId="4598"/>
    <cellStyle name="T_Ke hoach KTXH  nam 2009_PKT thang 11 nam 2008 3" xfId="4599"/>
    <cellStyle name="T_Ke hoach KTXH  nam 2009_PKT thang 11 nam 2008_!1 1 bao cao giao KH ve HTCMT vung TNB   12-12-2011" xfId="4600"/>
    <cellStyle name="T_Ke hoach KTXH  nam 2009_PKT thang 11 nam 2008_!1 1 bao cao giao KH ve HTCMT vung TNB   12-12-2011 2" xfId="4601"/>
    <cellStyle name="T_Ke hoach KTXH  nam 2009_PKT thang 11 nam 2008_!1 1 bao cao giao KH ve HTCMT vung TNB   12-12-2011 2 2" xfId="4602"/>
    <cellStyle name="T_Ke hoach KTXH  nam 2009_PKT thang 11 nam 2008_!1 1 bao cao giao KH ve HTCMT vung TNB   12-12-2011 3" xfId="4603"/>
    <cellStyle name="T_Ke hoach KTXH  nam 2009_PKT thang 11 nam 2008_KH TPCP vung TNB (03-1-2012)" xfId="4604"/>
    <cellStyle name="T_Ke hoach KTXH  nam 2009_PKT thang 11 nam 2008_KH TPCP vung TNB (03-1-2012) 2" xfId="4605"/>
    <cellStyle name="T_Ke hoach KTXH  nam 2009_PKT thang 11 nam 2008_KH TPCP vung TNB (03-1-2012) 2 2" xfId="4606"/>
    <cellStyle name="T_Ke hoach KTXH  nam 2009_PKT thang 11 nam 2008_KH TPCP vung TNB (03-1-2012) 3" xfId="4607"/>
    <cellStyle name="T_Ket qua dau thau" xfId="4608"/>
    <cellStyle name="T_Ket qua dau thau 2" xfId="4609"/>
    <cellStyle name="T_Ket qua dau thau 2 2" xfId="4610"/>
    <cellStyle name="T_Ket qua dau thau 3" xfId="4611"/>
    <cellStyle name="T_Ket qua dau thau_!1 1 bao cao giao KH ve HTCMT vung TNB   12-12-2011" xfId="4612"/>
    <cellStyle name="T_Ket qua dau thau_!1 1 bao cao giao KH ve HTCMT vung TNB   12-12-2011 2" xfId="4613"/>
    <cellStyle name="T_Ket qua dau thau_!1 1 bao cao giao KH ve HTCMT vung TNB   12-12-2011 2 2" xfId="4614"/>
    <cellStyle name="T_Ket qua dau thau_!1 1 bao cao giao KH ve HTCMT vung TNB   12-12-2011 3" xfId="4615"/>
    <cellStyle name="T_Ket qua dau thau_KH TPCP vung TNB (03-1-2012)" xfId="4616"/>
    <cellStyle name="T_Ket qua dau thau_KH TPCP vung TNB (03-1-2012) 2" xfId="4617"/>
    <cellStyle name="T_Ket qua dau thau_KH TPCP vung TNB (03-1-2012) 2 2" xfId="4618"/>
    <cellStyle name="T_Ket qua dau thau_KH TPCP vung TNB (03-1-2012) 3" xfId="4619"/>
    <cellStyle name="T_Ket qua phan bo von nam 2008" xfId="4620"/>
    <cellStyle name="T_Ket qua phan bo von nam 2008 2" xfId="4621"/>
    <cellStyle name="T_Ket qua phan bo von nam 2008 2 2" xfId="4622"/>
    <cellStyle name="T_Ket qua phan bo von nam 2008 3" xfId="4623"/>
    <cellStyle name="T_Ket qua phan bo von nam 2008_!1 1 bao cao giao KH ve HTCMT vung TNB   12-12-2011" xfId="4624"/>
    <cellStyle name="T_Ket qua phan bo von nam 2008_!1 1 bao cao giao KH ve HTCMT vung TNB   12-12-2011 2" xfId="4625"/>
    <cellStyle name="T_Ket qua phan bo von nam 2008_!1 1 bao cao giao KH ve HTCMT vung TNB   12-12-2011 2 2" xfId="4626"/>
    <cellStyle name="T_Ket qua phan bo von nam 2008_!1 1 bao cao giao KH ve HTCMT vung TNB   12-12-2011 3" xfId="4627"/>
    <cellStyle name="T_Ket qua phan bo von nam 2008_KH TPCP vung TNB (03-1-2012)" xfId="4628"/>
    <cellStyle name="T_Ket qua phan bo von nam 2008_KH TPCP vung TNB (03-1-2012) 2" xfId="4629"/>
    <cellStyle name="T_Ket qua phan bo von nam 2008_KH TPCP vung TNB (03-1-2012) 2 2" xfId="4630"/>
    <cellStyle name="T_Ket qua phan bo von nam 2008_KH TPCP vung TNB (03-1-2012) 3" xfId="4631"/>
    <cellStyle name="T_KH 2011-2015" xfId="4632"/>
    <cellStyle name="T_KH 2011-2015 2" xfId="4633"/>
    <cellStyle name="T_KH TPCP vung TNB (03-1-2012)" xfId="4634"/>
    <cellStyle name="T_KH TPCP vung TNB (03-1-2012) 2" xfId="4635"/>
    <cellStyle name="T_KH TPCP vung TNB (03-1-2012) 2 2" xfId="4636"/>
    <cellStyle name="T_KH TPCP vung TNB (03-1-2012) 3" xfId="4637"/>
    <cellStyle name="T_KH XDCB_2008 lan 2 sua ngay 10-11" xfId="4638"/>
    <cellStyle name="T_KH XDCB_2008 lan 2 sua ngay 10-11 2" xfId="4639"/>
    <cellStyle name="T_KH XDCB_2008 lan 2 sua ngay 10-11 2 2" xfId="4640"/>
    <cellStyle name="T_KH XDCB_2008 lan 2 sua ngay 10-11 3" xfId="4641"/>
    <cellStyle name="T_KH XDCB_2008 lan 2 sua ngay 10-11_!1 1 bao cao giao KH ve HTCMT vung TNB   12-12-2011" xfId="4642"/>
    <cellStyle name="T_KH XDCB_2008 lan 2 sua ngay 10-11_!1 1 bao cao giao KH ve HTCMT vung TNB   12-12-2011 2" xfId="4643"/>
    <cellStyle name="T_KH XDCB_2008 lan 2 sua ngay 10-11_!1 1 bao cao giao KH ve HTCMT vung TNB   12-12-2011 2 2" xfId="4644"/>
    <cellStyle name="T_KH XDCB_2008 lan 2 sua ngay 10-11_!1 1 bao cao giao KH ve HTCMT vung TNB   12-12-2011 3" xfId="4645"/>
    <cellStyle name="T_KH XDCB_2008 lan 2 sua ngay 10-11_KH TPCP vung TNB (03-1-2012)" xfId="4646"/>
    <cellStyle name="T_KH XDCB_2008 lan 2 sua ngay 10-11_KH TPCP vung TNB (03-1-2012) 2" xfId="4647"/>
    <cellStyle name="T_KH XDCB_2008 lan 2 sua ngay 10-11_KH TPCP vung TNB (03-1-2012) 2 2" xfId="4648"/>
    <cellStyle name="T_KH XDCB_2008 lan 2 sua ngay 10-11_KH TPCP vung TNB (03-1-2012) 3" xfId="4649"/>
    <cellStyle name="T_kien giang 2" xfId="4650"/>
    <cellStyle name="T_kien giang 2 2" xfId="4651"/>
    <cellStyle name="T_kien giang 2 2 2" xfId="4652"/>
    <cellStyle name="T_kien giang 2 3" xfId="4653"/>
    <cellStyle name="T_Me_Tri_6_07" xfId="4654"/>
    <cellStyle name="T_Me_Tri_6_07 2" xfId="4655"/>
    <cellStyle name="T_Me_Tri_6_07 2 2" xfId="4656"/>
    <cellStyle name="T_Me_Tri_6_07 3" xfId="4657"/>
    <cellStyle name="T_Me_Tri_6_07_!1 1 bao cao giao KH ve HTCMT vung TNB   12-12-2011" xfId="4658"/>
    <cellStyle name="T_Me_Tri_6_07_!1 1 bao cao giao KH ve HTCMT vung TNB   12-12-2011 2" xfId="4659"/>
    <cellStyle name="T_Me_Tri_6_07_!1 1 bao cao giao KH ve HTCMT vung TNB   12-12-2011 2 2" xfId="4660"/>
    <cellStyle name="T_Me_Tri_6_07_!1 1 bao cao giao KH ve HTCMT vung TNB   12-12-2011 3" xfId="4661"/>
    <cellStyle name="T_Me_Tri_6_07_Bieu4HTMT" xfId="4662"/>
    <cellStyle name="T_Me_Tri_6_07_Bieu4HTMT 2" xfId="4663"/>
    <cellStyle name="T_Me_Tri_6_07_Bieu4HTMT 2 2" xfId="4664"/>
    <cellStyle name="T_Me_Tri_6_07_Bieu4HTMT 3" xfId="4665"/>
    <cellStyle name="T_Me_Tri_6_07_Bieu4HTMT_!1 1 bao cao giao KH ve HTCMT vung TNB   12-12-2011" xfId="4666"/>
    <cellStyle name="T_Me_Tri_6_07_Bieu4HTMT_!1 1 bao cao giao KH ve HTCMT vung TNB   12-12-2011 2" xfId="4667"/>
    <cellStyle name="T_Me_Tri_6_07_Bieu4HTMT_!1 1 bao cao giao KH ve HTCMT vung TNB   12-12-2011 2 2" xfId="4668"/>
    <cellStyle name="T_Me_Tri_6_07_Bieu4HTMT_!1 1 bao cao giao KH ve HTCMT vung TNB   12-12-2011 3" xfId="4669"/>
    <cellStyle name="T_Me_Tri_6_07_Bieu4HTMT_KH TPCP vung TNB (03-1-2012)" xfId="4670"/>
    <cellStyle name="T_Me_Tri_6_07_Bieu4HTMT_KH TPCP vung TNB (03-1-2012) 2" xfId="4671"/>
    <cellStyle name="T_Me_Tri_6_07_Bieu4HTMT_KH TPCP vung TNB (03-1-2012) 2 2" xfId="4672"/>
    <cellStyle name="T_Me_Tri_6_07_Bieu4HTMT_KH TPCP vung TNB (03-1-2012) 3" xfId="4673"/>
    <cellStyle name="T_Me_Tri_6_07_KH TPCP vung TNB (03-1-2012)" xfId="4674"/>
    <cellStyle name="T_Me_Tri_6_07_KH TPCP vung TNB (03-1-2012) 2" xfId="4675"/>
    <cellStyle name="T_Me_Tri_6_07_KH TPCP vung TNB (03-1-2012) 2 2" xfId="4676"/>
    <cellStyle name="T_Me_Tri_6_07_KH TPCP vung TNB (03-1-2012) 3" xfId="4677"/>
    <cellStyle name="T_N2 thay dat (N1-1)" xfId="4678"/>
    <cellStyle name="T_N2 thay dat (N1-1) 2" xfId="4679"/>
    <cellStyle name="T_N2 thay dat (N1-1) 2 2" xfId="4680"/>
    <cellStyle name="T_N2 thay dat (N1-1) 3" xfId="4681"/>
    <cellStyle name="T_N2 thay dat (N1-1)_!1 1 bao cao giao KH ve HTCMT vung TNB   12-12-2011" xfId="4682"/>
    <cellStyle name="T_N2 thay dat (N1-1)_!1 1 bao cao giao KH ve HTCMT vung TNB   12-12-2011 2" xfId="4683"/>
    <cellStyle name="T_N2 thay dat (N1-1)_!1 1 bao cao giao KH ve HTCMT vung TNB   12-12-2011 2 2" xfId="4684"/>
    <cellStyle name="T_N2 thay dat (N1-1)_!1 1 bao cao giao KH ve HTCMT vung TNB   12-12-2011 3" xfId="4685"/>
    <cellStyle name="T_N2 thay dat (N1-1)_Bieu4HTMT" xfId="4686"/>
    <cellStyle name="T_N2 thay dat (N1-1)_Bieu4HTMT 2" xfId="4687"/>
    <cellStyle name="T_N2 thay dat (N1-1)_Bieu4HTMT 2 2" xfId="4688"/>
    <cellStyle name="T_N2 thay dat (N1-1)_Bieu4HTMT 3" xfId="4689"/>
    <cellStyle name="T_N2 thay dat (N1-1)_Bieu4HTMT_!1 1 bao cao giao KH ve HTCMT vung TNB   12-12-2011" xfId="4690"/>
    <cellStyle name="T_N2 thay dat (N1-1)_Bieu4HTMT_!1 1 bao cao giao KH ve HTCMT vung TNB   12-12-2011 2" xfId="4691"/>
    <cellStyle name="T_N2 thay dat (N1-1)_Bieu4HTMT_!1 1 bao cao giao KH ve HTCMT vung TNB   12-12-2011 2 2" xfId="4692"/>
    <cellStyle name="T_N2 thay dat (N1-1)_Bieu4HTMT_!1 1 bao cao giao KH ve HTCMT vung TNB   12-12-2011 3" xfId="4693"/>
    <cellStyle name="T_N2 thay dat (N1-1)_Bieu4HTMT_KH TPCP vung TNB (03-1-2012)" xfId="4694"/>
    <cellStyle name="T_N2 thay dat (N1-1)_Bieu4HTMT_KH TPCP vung TNB (03-1-2012) 2" xfId="4695"/>
    <cellStyle name="T_N2 thay dat (N1-1)_Bieu4HTMT_KH TPCP vung TNB (03-1-2012) 2 2" xfId="4696"/>
    <cellStyle name="T_N2 thay dat (N1-1)_Bieu4HTMT_KH TPCP vung TNB (03-1-2012) 3" xfId="4697"/>
    <cellStyle name="T_N2 thay dat (N1-1)_KH TPCP vung TNB (03-1-2012)" xfId="4698"/>
    <cellStyle name="T_N2 thay dat (N1-1)_KH TPCP vung TNB (03-1-2012) 2" xfId="4699"/>
    <cellStyle name="T_N2 thay dat (N1-1)_KH TPCP vung TNB (03-1-2012) 2 2" xfId="4700"/>
    <cellStyle name="T_N2 thay dat (N1-1)_KH TPCP vung TNB (03-1-2012) 3" xfId="4701"/>
    <cellStyle name="T_Phuong an can doi nam 2008" xfId="4702"/>
    <cellStyle name="T_Phuong an can doi nam 2008 2" xfId="4703"/>
    <cellStyle name="T_Phuong an can doi nam 2008 2 2" xfId="4704"/>
    <cellStyle name="T_Phuong an can doi nam 2008 3" xfId="4705"/>
    <cellStyle name="T_Phuong an can doi nam 2008_!1 1 bao cao giao KH ve HTCMT vung TNB   12-12-2011" xfId="4706"/>
    <cellStyle name="T_Phuong an can doi nam 2008_!1 1 bao cao giao KH ve HTCMT vung TNB   12-12-2011 2" xfId="4707"/>
    <cellStyle name="T_Phuong an can doi nam 2008_!1 1 bao cao giao KH ve HTCMT vung TNB   12-12-2011 2 2" xfId="4708"/>
    <cellStyle name="T_Phuong an can doi nam 2008_!1 1 bao cao giao KH ve HTCMT vung TNB   12-12-2011 3" xfId="4709"/>
    <cellStyle name="T_Phuong an can doi nam 2008_KH TPCP vung TNB (03-1-2012)" xfId="4710"/>
    <cellStyle name="T_Phuong an can doi nam 2008_KH TPCP vung TNB (03-1-2012) 2" xfId="4711"/>
    <cellStyle name="T_Phuong an can doi nam 2008_KH TPCP vung TNB (03-1-2012) 2 2" xfId="4712"/>
    <cellStyle name="T_Phuong an can doi nam 2008_KH TPCP vung TNB (03-1-2012) 3" xfId="4713"/>
    <cellStyle name="T_Seagame(BTL)" xfId="4714"/>
    <cellStyle name="T_Seagame(BTL) 2" xfId="4715"/>
    <cellStyle name="T_Seagame(BTL) 2 2" xfId="4716"/>
    <cellStyle name="T_Seagame(BTL) 3" xfId="4717"/>
    <cellStyle name="T_So GTVT" xfId="4718"/>
    <cellStyle name="T_So GTVT 2" xfId="4719"/>
    <cellStyle name="T_So GTVT 2 2" xfId="4720"/>
    <cellStyle name="T_So GTVT 3" xfId="4721"/>
    <cellStyle name="T_So GTVT_!1 1 bao cao giao KH ve HTCMT vung TNB   12-12-2011" xfId="4722"/>
    <cellStyle name="T_So GTVT_!1 1 bao cao giao KH ve HTCMT vung TNB   12-12-2011 2" xfId="4723"/>
    <cellStyle name="T_So GTVT_!1 1 bao cao giao KH ve HTCMT vung TNB   12-12-2011 2 2" xfId="4724"/>
    <cellStyle name="T_So GTVT_!1 1 bao cao giao KH ve HTCMT vung TNB   12-12-2011 3" xfId="4725"/>
    <cellStyle name="T_So GTVT_KH TPCP vung TNB (03-1-2012)" xfId="4726"/>
    <cellStyle name="T_So GTVT_KH TPCP vung TNB (03-1-2012) 2" xfId="4727"/>
    <cellStyle name="T_So GTVT_KH TPCP vung TNB (03-1-2012) 2 2" xfId="4728"/>
    <cellStyle name="T_So GTVT_KH TPCP vung TNB (03-1-2012) 3" xfId="4729"/>
    <cellStyle name="T_tai co cau dau tu (tong hop)1" xfId="4730"/>
    <cellStyle name="T_tai co cau dau tu (tong hop)1 2" xfId="4731"/>
    <cellStyle name="T_TDT + duong(8-5-07)" xfId="4732"/>
    <cellStyle name="T_TDT + duong(8-5-07) 2" xfId="4733"/>
    <cellStyle name="T_TDT + duong(8-5-07) 2 2" xfId="4734"/>
    <cellStyle name="T_TDT + duong(8-5-07) 3" xfId="4735"/>
    <cellStyle name="T_TDT + duong(8-5-07)_!1 1 bao cao giao KH ve HTCMT vung TNB   12-12-2011" xfId="4736"/>
    <cellStyle name="T_TDT + duong(8-5-07)_!1 1 bao cao giao KH ve HTCMT vung TNB   12-12-2011 2" xfId="4737"/>
    <cellStyle name="T_TDT + duong(8-5-07)_!1 1 bao cao giao KH ve HTCMT vung TNB   12-12-2011 2 2" xfId="4738"/>
    <cellStyle name="T_TDT + duong(8-5-07)_!1 1 bao cao giao KH ve HTCMT vung TNB   12-12-2011 3" xfId="4739"/>
    <cellStyle name="T_TDT + duong(8-5-07)_Bieu4HTMT" xfId="4740"/>
    <cellStyle name="T_TDT + duong(8-5-07)_Bieu4HTMT 2" xfId="4741"/>
    <cellStyle name="T_TDT + duong(8-5-07)_Bieu4HTMT 2 2" xfId="4742"/>
    <cellStyle name="T_TDT + duong(8-5-07)_Bieu4HTMT 3" xfId="4743"/>
    <cellStyle name="T_TDT + duong(8-5-07)_Bieu4HTMT_!1 1 bao cao giao KH ve HTCMT vung TNB   12-12-2011" xfId="4744"/>
    <cellStyle name="T_TDT + duong(8-5-07)_Bieu4HTMT_!1 1 bao cao giao KH ve HTCMT vung TNB   12-12-2011 2" xfId="4745"/>
    <cellStyle name="T_TDT + duong(8-5-07)_Bieu4HTMT_!1 1 bao cao giao KH ve HTCMT vung TNB   12-12-2011 2 2" xfId="4746"/>
    <cellStyle name="T_TDT + duong(8-5-07)_Bieu4HTMT_!1 1 bao cao giao KH ve HTCMT vung TNB   12-12-2011 3" xfId="4747"/>
    <cellStyle name="T_TDT + duong(8-5-07)_Bieu4HTMT_KH TPCP vung TNB (03-1-2012)" xfId="4748"/>
    <cellStyle name="T_TDT + duong(8-5-07)_Bieu4HTMT_KH TPCP vung TNB (03-1-2012) 2" xfId="4749"/>
    <cellStyle name="T_TDT + duong(8-5-07)_Bieu4HTMT_KH TPCP vung TNB (03-1-2012) 2 2" xfId="4750"/>
    <cellStyle name="T_TDT + duong(8-5-07)_Bieu4HTMT_KH TPCP vung TNB (03-1-2012) 3" xfId="4751"/>
    <cellStyle name="T_TDT + duong(8-5-07)_KH TPCP vung TNB (03-1-2012)" xfId="4752"/>
    <cellStyle name="T_TDT + duong(8-5-07)_KH TPCP vung TNB (03-1-2012) 2" xfId="4753"/>
    <cellStyle name="T_TDT + duong(8-5-07)_KH TPCP vung TNB (03-1-2012) 2 2" xfId="4754"/>
    <cellStyle name="T_TDT + duong(8-5-07)_KH TPCP vung TNB (03-1-2012) 3" xfId="4755"/>
    <cellStyle name="T_tham_tra_du_toan" xfId="4756"/>
    <cellStyle name="T_tham_tra_du_toan 2" xfId="4757"/>
    <cellStyle name="T_tham_tra_du_toan 2 2" xfId="4758"/>
    <cellStyle name="T_tham_tra_du_toan 3" xfId="4759"/>
    <cellStyle name="T_tham_tra_du_toan_!1 1 bao cao giao KH ve HTCMT vung TNB   12-12-2011" xfId="4760"/>
    <cellStyle name="T_tham_tra_du_toan_!1 1 bao cao giao KH ve HTCMT vung TNB   12-12-2011 2" xfId="4761"/>
    <cellStyle name="T_tham_tra_du_toan_!1 1 bao cao giao KH ve HTCMT vung TNB   12-12-2011 2 2" xfId="4762"/>
    <cellStyle name="T_tham_tra_du_toan_!1 1 bao cao giao KH ve HTCMT vung TNB   12-12-2011 3" xfId="4763"/>
    <cellStyle name="T_tham_tra_du_toan_Bieu4HTMT" xfId="4764"/>
    <cellStyle name="T_tham_tra_du_toan_Bieu4HTMT 2" xfId="4765"/>
    <cellStyle name="T_tham_tra_du_toan_Bieu4HTMT 2 2" xfId="4766"/>
    <cellStyle name="T_tham_tra_du_toan_Bieu4HTMT 3" xfId="4767"/>
    <cellStyle name="T_tham_tra_du_toan_Bieu4HTMT_!1 1 bao cao giao KH ve HTCMT vung TNB   12-12-2011" xfId="4768"/>
    <cellStyle name="T_tham_tra_du_toan_Bieu4HTMT_!1 1 bao cao giao KH ve HTCMT vung TNB   12-12-2011 2" xfId="4769"/>
    <cellStyle name="T_tham_tra_du_toan_Bieu4HTMT_!1 1 bao cao giao KH ve HTCMT vung TNB   12-12-2011 2 2" xfId="4770"/>
    <cellStyle name="T_tham_tra_du_toan_Bieu4HTMT_!1 1 bao cao giao KH ve HTCMT vung TNB   12-12-2011 3" xfId="4771"/>
    <cellStyle name="T_tham_tra_du_toan_Bieu4HTMT_KH TPCP vung TNB (03-1-2012)" xfId="4772"/>
    <cellStyle name="T_tham_tra_du_toan_Bieu4HTMT_KH TPCP vung TNB (03-1-2012) 2" xfId="4773"/>
    <cellStyle name="T_tham_tra_du_toan_Bieu4HTMT_KH TPCP vung TNB (03-1-2012) 2 2" xfId="4774"/>
    <cellStyle name="T_tham_tra_du_toan_Bieu4HTMT_KH TPCP vung TNB (03-1-2012) 3" xfId="4775"/>
    <cellStyle name="T_tham_tra_du_toan_KH TPCP vung TNB (03-1-2012)" xfId="4776"/>
    <cellStyle name="T_tham_tra_du_toan_KH TPCP vung TNB (03-1-2012) 2" xfId="4777"/>
    <cellStyle name="T_tham_tra_du_toan_KH TPCP vung TNB (03-1-2012) 2 2" xfId="4778"/>
    <cellStyle name="T_tham_tra_du_toan_KH TPCP vung TNB (03-1-2012) 3" xfId="4779"/>
    <cellStyle name="T_Thiet bi" xfId="4780"/>
    <cellStyle name="T_Thiet bi 2" xfId="4781"/>
    <cellStyle name="T_Thiet bi 2 2" xfId="4782"/>
    <cellStyle name="T_Thiet bi 3" xfId="4783"/>
    <cellStyle name="T_Thiet bi_!1 1 bao cao giao KH ve HTCMT vung TNB   12-12-2011" xfId="4784"/>
    <cellStyle name="T_Thiet bi_!1 1 bao cao giao KH ve HTCMT vung TNB   12-12-2011 2" xfId="4785"/>
    <cellStyle name="T_Thiet bi_!1 1 bao cao giao KH ve HTCMT vung TNB   12-12-2011 2 2" xfId="4786"/>
    <cellStyle name="T_Thiet bi_!1 1 bao cao giao KH ve HTCMT vung TNB   12-12-2011 3" xfId="4787"/>
    <cellStyle name="T_Thiet bi_Bieu4HTMT" xfId="4788"/>
    <cellStyle name="T_Thiet bi_Bieu4HTMT 2" xfId="4789"/>
    <cellStyle name="T_Thiet bi_Bieu4HTMT 2 2" xfId="4790"/>
    <cellStyle name="T_Thiet bi_Bieu4HTMT 3" xfId="4791"/>
    <cellStyle name="T_Thiet bi_Bieu4HTMT_!1 1 bao cao giao KH ve HTCMT vung TNB   12-12-2011" xfId="4792"/>
    <cellStyle name="T_Thiet bi_Bieu4HTMT_!1 1 bao cao giao KH ve HTCMT vung TNB   12-12-2011 2" xfId="4793"/>
    <cellStyle name="T_Thiet bi_Bieu4HTMT_!1 1 bao cao giao KH ve HTCMT vung TNB   12-12-2011 2 2" xfId="4794"/>
    <cellStyle name="T_Thiet bi_Bieu4HTMT_!1 1 bao cao giao KH ve HTCMT vung TNB   12-12-2011 3" xfId="4795"/>
    <cellStyle name="T_Thiet bi_Bieu4HTMT_KH TPCP vung TNB (03-1-2012)" xfId="4796"/>
    <cellStyle name="T_Thiet bi_Bieu4HTMT_KH TPCP vung TNB (03-1-2012) 2" xfId="4797"/>
    <cellStyle name="T_Thiet bi_Bieu4HTMT_KH TPCP vung TNB (03-1-2012) 2 2" xfId="4798"/>
    <cellStyle name="T_Thiet bi_Bieu4HTMT_KH TPCP vung TNB (03-1-2012) 3" xfId="4799"/>
    <cellStyle name="T_Thiet bi_KH TPCP vung TNB (03-1-2012)" xfId="4800"/>
    <cellStyle name="T_Thiet bi_KH TPCP vung TNB (03-1-2012) 2" xfId="4801"/>
    <cellStyle name="T_Thiet bi_KH TPCP vung TNB (03-1-2012) 2 2" xfId="4802"/>
    <cellStyle name="T_Thiet bi_KH TPCP vung TNB (03-1-2012) 3" xfId="4803"/>
    <cellStyle name="T_TK_HT" xfId="4804"/>
    <cellStyle name="T_TK_HT 2" xfId="4805"/>
    <cellStyle name="T_TK_HT 2 2" xfId="4806"/>
    <cellStyle name="T_TK_HT 3" xfId="4807"/>
    <cellStyle name="T_Van Ban 2007" xfId="4808"/>
    <cellStyle name="T_Van Ban 2007 2" xfId="4809"/>
    <cellStyle name="T_Van Ban 2007_15_10_2013 BC nhu cau von doi ung ODA (2014-2016) ngay 15102013 Sua" xfId="4810"/>
    <cellStyle name="T_Van Ban 2007_15_10_2013 BC nhu cau von doi ung ODA (2014-2016) ngay 15102013 Sua 2" xfId="4811"/>
    <cellStyle name="T_Van Ban 2007_bao cao phan bo KHDT 2011(final)" xfId="4812"/>
    <cellStyle name="T_Van Ban 2007_bao cao phan bo KHDT 2011(final) 2" xfId="4813"/>
    <cellStyle name="T_Van Ban 2007_bao cao phan bo KHDT 2011(final)_BC nhu cau von doi ung ODA nganh NN (BKH)" xfId="4814"/>
    <cellStyle name="T_Van Ban 2007_bao cao phan bo KHDT 2011(final)_BC nhu cau von doi ung ODA nganh NN (BKH) 2" xfId="4815"/>
    <cellStyle name="T_Van Ban 2007_bao cao phan bo KHDT 2011(final)_BC Tai co cau (bieu TH)" xfId="4816"/>
    <cellStyle name="T_Van Ban 2007_bao cao phan bo KHDT 2011(final)_BC Tai co cau (bieu TH) 2" xfId="4817"/>
    <cellStyle name="T_Van Ban 2007_bao cao phan bo KHDT 2011(final)_DK 2014-2015 final" xfId="4818"/>
    <cellStyle name="T_Van Ban 2007_bao cao phan bo KHDT 2011(final)_DK 2014-2015 final 2" xfId="4819"/>
    <cellStyle name="T_Van Ban 2007_bao cao phan bo KHDT 2011(final)_DK 2014-2015 new" xfId="4820"/>
    <cellStyle name="T_Van Ban 2007_bao cao phan bo KHDT 2011(final)_DK 2014-2015 new 2" xfId="4821"/>
    <cellStyle name="T_Van Ban 2007_bao cao phan bo KHDT 2011(final)_DK KH CBDT 2014 11-11-2013" xfId="4822"/>
    <cellStyle name="T_Van Ban 2007_bao cao phan bo KHDT 2011(final)_DK KH CBDT 2014 11-11-2013 2" xfId="4823"/>
    <cellStyle name="T_Van Ban 2007_bao cao phan bo KHDT 2011(final)_DK KH CBDT 2014 11-11-2013(1)" xfId="4824"/>
    <cellStyle name="T_Van Ban 2007_bao cao phan bo KHDT 2011(final)_DK KH CBDT 2014 11-11-2013(1) 2" xfId="4825"/>
    <cellStyle name="T_Van Ban 2007_bao cao phan bo KHDT 2011(final)_KH 2011-2015" xfId="4826"/>
    <cellStyle name="T_Van Ban 2007_bao cao phan bo KHDT 2011(final)_KH 2011-2015 2" xfId="4827"/>
    <cellStyle name="T_Van Ban 2007_bao cao phan bo KHDT 2011(final)_tai co cau dau tu (tong hop)1" xfId="4828"/>
    <cellStyle name="T_Van Ban 2007_bao cao phan bo KHDT 2011(final)_tai co cau dau tu (tong hop)1 2" xfId="4829"/>
    <cellStyle name="T_Van Ban 2007_BC nhu cau von doi ung ODA nganh NN (BKH)" xfId="4830"/>
    <cellStyle name="T_Van Ban 2007_BC nhu cau von doi ung ODA nganh NN (BKH) 2" xfId="4831"/>
    <cellStyle name="T_Van Ban 2007_BC nhu cau von doi ung ODA nganh NN (BKH)_05-12  KH trung han 2016-2020 - Liem Thinh edited" xfId="4832"/>
    <cellStyle name="T_Van Ban 2007_BC nhu cau von doi ung ODA nganh NN (BKH)_05-12  KH trung han 2016-2020 - Liem Thinh edited 2" xfId="4833"/>
    <cellStyle name="T_Van Ban 2007_BC nhu cau von doi ung ODA nganh NN (BKH)_Copy of 05-12  KH trung han 2016-2020 - Liem Thinh edited (1)" xfId="4834"/>
    <cellStyle name="T_Van Ban 2007_BC nhu cau von doi ung ODA nganh NN (BKH)_Copy of 05-12  KH trung han 2016-2020 - Liem Thinh edited (1) 2" xfId="4835"/>
    <cellStyle name="T_Van Ban 2007_BC Tai co cau (bieu TH)" xfId="4836"/>
    <cellStyle name="T_Van Ban 2007_BC Tai co cau (bieu TH) 2" xfId="4837"/>
    <cellStyle name="T_Van Ban 2007_BC Tai co cau (bieu TH)_05-12  KH trung han 2016-2020 - Liem Thinh edited" xfId="4838"/>
    <cellStyle name="T_Van Ban 2007_BC Tai co cau (bieu TH)_05-12  KH trung han 2016-2020 - Liem Thinh edited 2" xfId="4839"/>
    <cellStyle name="T_Van Ban 2007_BC Tai co cau (bieu TH)_Copy of 05-12  KH trung han 2016-2020 - Liem Thinh edited (1)" xfId="4840"/>
    <cellStyle name="T_Van Ban 2007_BC Tai co cau (bieu TH)_Copy of 05-12  KH trung han 2016-2020 - Liem Thinh edited (1) 2" xfId="4841"/>
    <cellStyle name="T_Van Ban 2007_DK 2014-2015 final" xfId="4842"/>
    <cellStyle name="T_Van Ban 2007_DK 2014-2015 final 2" xfId="4843"/>
    <cellStyle name="T_Van Ban 2007_DK 2014-2015 final_05-12  KH trung han 2016-2020 - Liem Thinh edited" xfId="4844"/>
    <cellStyle name="T_Van Ban 2007_DK 2014-2015 final_05-12  KH trung han 2016-2020 - Liem Thinh edited 2" xfId="4845"/>
    <cellStyle name="T_Van Ban 2007_DK 2014-2015 final_Copy of 05-12  KH trung han 2016-2020 - Liem Thinh edited (1)" xfId="4846"/>
    <cellStyle name="T_Van Ban 2007_DK 2014-2015 final_Copy of 05-12  KH trung han 2016-2020 - Liem Thinh edited (1) 2" xfId="4847"/>
    <cellStyle name="T_Van Ban 2007_DK 2014-2015 new" xfId="4848"/>
    <cellStyle name="T_Van Ban 2007_DK 2014-2015 new 2" xfId="4849"/>
    <cellStyle name="T_Van Ban 2007_DK 2014-2015 new_05-12  KH trung han 2016-2020 - Liem Thinh edited" xfId="4850"/>
    <cellStyle name="T_Van Ban 2007_DK 2014-2015 new_05-12  KH trung han 2016-2020 - Liem Thinh edited 2" xfId="4851"/>
    <cellStyle name="T_Van Ban 2007_DK 2014-2015 new_Copy of 05-12  KH trung han 2016-2020 - Liem Thinh edited (1)" xfId="4852"/>
    <cellStyle name="T_Van Ban 2007_DK 2014-2015 new_Copy of 05-12  KH trung han 2016-2020 - Liem Thinh edited (1) 2" xfId="4853"/>
    <cellStyle name="T_Van Ban 2007_DK KH CBDT 2014 11-11-2013" xfId="4854"/>
    <cellStyle name="T_Van Ban 2007_DK KH CBDT 2014 11-11-2013 2" xfId="4855"/>
    <cellStyle name="T_Van Ban 2007_DK KH CBDT 2014 11-11-2013(1)" xfId="4856"/>
    <cellStyle name="T_Van Ban 2007_DK KH CBDT 2014 11-11-2013(1) 2" xfId="4857"/>
    <cellStyle name="T_Van Ban 2007_DK KH CBDT 2014 11-11-2013(1)_05-12  KH trung han 2016-2020 - Liem Thinh edited" xfId="4858"/>
    <cellStyle name="T_Van Ban 2007_DK KH CBDT 2014 11-11-2013(1)_05-12  KH trung han 2016-2020 - Liem Thinh edited 2" xfId="4859"/>
    <cellStyle name="T_Van Ban 2007_DK KH CBDT 2014 11-11-2013(1)_Copy of 05-12  KH trung han 2016-2020 - Liem Thinh edited (1)" xfId="4860"/>
    <cellStyle name="T_Van Ban 2007_DK KH CBDT 2014 11-11-2013(1)_Copy of 05-12  KH trung han 2016-2020 - Liem Thinh edited (1) 2" xfId="4861"/>
    <cellStyle name="T_Van Ban 2007_DK KH CBDT 2014 11-11-2013_05-12  KH trung han 2016-2020 - Liem Thinh edited" xfId="4862"/>
    <cellStyle name="T_Van Ban 2007_DK KH CBDT 2014 11-11-2013_05-12  KH trung han 2016-2020 - Liem Thinh edited 2" xfId="4863"/>
    <cellStyle name="T_Van Ban 2007_DK KH CBDT 2014 11-11-2013_Copy of 05-12  KH trung han 2016-2020 - Liem Thinh edited (1)" xfId="4864"/>
    <cellStyle name="T_Van Ban 2007_DK KH CBDT 2014 11-11-2013_Copy of 05-12  KH trung han 2016-2020 - Liem Thinh edited (1) 2" xfId="4865"/>
    <cellStyle name="T_Van Ban 2008" xfId="4866"/>
    <cellStyle name="T_Van Ban 2008 2" xfId="4867"/>
    <cellStyle name="T_Van Ban 2008_15_10_2013 BC nhu cau von doi ung ODA (2014-2016) ngay 15102013 Sua" xfId="4868"/>
    <cellStyle name="T_Van Ban 2008_15_10_2013 BC nhu cau von doi ung ODA (2014-2016) ngay 15102013 Sua 2" xfId="4869"/>
    <cellStyle name="T_Van Ban 2008_bao cao phan bo KHDT 2011(final)" xfId="4870"/>
    <cellStyle name="T_Van Ban 2008_bao cao phan bo KHDT 2011(final) 2" xfId="4871"/>
    <cellStyle name="T_Van Ban 2008_bao cao phan bo KHDT 2011(final)_BC nhu cau von doi ung ODA nganh NN (BKH)" xfId="4872"/>
    <cellStyle name="T_Van Ban 2008_bao cao phan bo KHDT 2011(final)_BC nhu cau von doi ung ODA nganh NN (BKH) 2" xfId="4873"/>
    <cellStyle name="T_Van Ban 2008_bao cao phan bo KHDT 2011(final)_BC Tai co cau (bieu TH)" xfId="4874"/>
    <cellStyle name="T_Van Ban 2008_bao cao phan bo KHDT 2011(final)_BC Tai co cau (bieu TH) 2" xfId="4875"/>
    <cellStyle name="T_Van Ban 2008_bao cao phan bo KHDT 2011(final)_DK 2014-2015 final" xfId="4876"/>
    <cellStyle name="T_Van Ban 2008_bao cao phan bo KHDT 2011(final)_DK 2014-2015 final 2" xfId="4877"/>
    <cellStyle name="T_Van Ban 2008_bao cao phan bo KHDT 2011(final)_DK 2014-2015 new" xfId="4878"/>
    <cellStyle name="T_Van Ban 2008_bao cao phan bo KHDT 2011(final)_DK 2014-2015 new 2" xfId="4879"/>
    <cellStyle name="T_Van Ban 2008_bao cao phan bo KHDT 2011(final)_DK KH CBDT 2014 11-11-2013" xfId="4880"/>
    <cellStyle name="T_Van Ban 2008_bao cao phan bo KHDT 2011(final)_DK KH CBDT 2014 11-11-2013 2" xfId="4881"/>
    <cellStyle name="T_Van Ban 2008_bao cao phan bo KHDT 2011(final)_DK KH CBDT 2014 11-11-2013(1)" xfId="4882"/>
    <cellStyle name="T_Van Ban 2008_bao cao phan bo KHDT 2011(final)_DK KH CBDT 2014 11-11-2013(1) 2" xfId="4883"/>
    <cellStyle name="T_Van Ban 2008_bao cao phan bo KHDT 2011(final)_KH 2011-2015" xfId="4884"/>
    <cellStyle name="T_Van Ban 2008_bao cao phan bo KHDT 2011(final)_KH 2011-2015 2" xfId="4885"/>
    <cellStyle name="T_Van Ban 2008_bao cao phan bo KHDT 2011(final)_tai co cau dau tu (tong hop)1" xfId="4886"/>
    <cellStyle name="T_Van Ban 2008_bao cao phan bo KHDT 2011(final)_tai co cau dau tu (tong hop)1 2" xfId="4887"/>
    <cellStyle name="T_Van Ban 2008_BC nhu cau von doi ung ODA nganh NN (BKH)" xfId="4888"/>
    <cellStyle name="T_Van Ban 2008_BC nhu cau von doi ung ODA nganh NN (BKH) 2" xfId="4889"/>
    <cellStyle name="T_Van Ban 2008_BC nhu cau von doi ung ODA nganh NN (BKH)_05-12  KH trung han 2016-2020 - Liem Thinh edited" xfId="4890"/>
    <cellStyle name="T_Van Ban 2008_BC nhu cau von doi ung ODA nganh NN (BKH)_05-12  KH trung han 2016-2020 - Liem Thinh edited 2" xfId="4891"/>
    <cellStyle name="T_Van Ban 2008_BC nhu cau von doi ung ODA nganh NN (BKH)_Copy of 05-12  KH trung han 2016-2020 - Liem Thinh edited (1)" xfId="4892"/>
    <cellStyle name="T_Van Ban 2008_BC nhu cau von doi ung ODA nganh NN (BKH)_Copy of 05-12  KH trung han 2016-2020 - Liem Thinh edited (1) 2" xfId="4893"/>
    <cellStyle name="T_Van Ban 2008_BC Tai co cau (bieu TH)" xfId="4894"/>
    <cellStyle name="T_Van Ban 2008_BC Tai co cau (bieu TH) 2" xfId="4895"/>
    <cellStyle name="T_Van Ban 2008_BC Tai co cau (bieu TH)_05-12  KH trung han 2016-2020 - Liem Thinh edited" xfId="4896"/>
    <cellStyle name="T_Van Ban 2008_BC Tai co cau (bieu TH)_05-12  KH trung han 2016-2020 - Liem Thinh edited 2" xfId="4897"/>
    <cellStyle name="T_Van Ban 2008_BC Tai co cau (bieu TH)_Copy of 05-12  KH trung han 2016-2020 - Liem Thinh edited (1)" xfId="4898"/>
    <cellStyle name="T_Van Ban 2008_BC Tai co cau (bieu TH)_Copy of 05-12  KH trung han 2016-2020 - Liem Thinh edited (1) 2" xfId="4899"/>
    <cellStyle name="T_Van Ban 2008_DK 2014-2015 final" xfId="4900"/>
    <cellStyle name="T_Van Ban 2008_DK 2014-2015 final 2" xfId="4901"/>
    <cellStyle name="T_Van Ban 2008_DK 2014-2015 final_05-12  KH trung han 2016-2020 - Liem Thinh edited" xfId="4902"/>
    <cellStyle name="T_Van Ban 2008_DK 2014-2015 final_05-12  KH trung han 2016-2020 - Liem Thinh edited 2" xfId="4903"/>
    <cellStyle name="T_Van Ban 2008_DK 2014-2015 final_Copy of 05-12  KH trung han 2016-2020 - Liem Thinh edited (1)" xfId="4904"/>
    <cellStyle name="T_Van Ban 2008_DK 2014-2015 final_Copy of 05-12  KH trung han 2016-2020 - Liem Thinh edited (1) 2" xfId="4905"/>
    <cellStyle name="T_Van Ban 2008_DK 2014-2015 new" xfId="4906"/>
    <cellStyle name="T_Van Ban 2008_DK 2014-2015 new 2" xfId="4907"/>
    <cellStyle name="T_Van Ban 2008_DK 2014-2015 new_05-12  KH trung han 2016-2020 - Liem Thinh edited" xfId="4908"/>
    <cellStyle name="T_Van Ban 2008_DK 2014-2015 new_05-12  KH trung han 2016-2020 - Liem Thinh edited 2" xfId="4909"/>
    <cellStyle name="T_Van Ban 2008_DK 2014-2015 new_Copy of 05-12  KH trung han 2016-2020 - Liem Thinh edited (1)" xfId="4910"/>
    <cellStyle name="T_Van Ban 2008_DK 2014-2015 new_Copy of 05-12  KH trung han 2016-2020 - Liem Thinh edited (1) 2" xfId="4911"/>
    <cellStyle name="T_Van Ban 2008_DK KH CBDT 2014 11-11-2013" xfId="4912"/>
    <cellStyle name="T_Van Ban 2008_DK KH CBDT 2014 11-11-2013 2" xfId="4913"/>
    <cellStyle name="T_Van Ban 2008_DK KH CBDT 2014 11-11-2013(1)" xfId="4914"/>
    <cellStyle name="T_Van Ban 2008_DK KH CBDT 2014 11-11-2013(1) 2" xfId="4915"/>
    <cellStyle name="T_Van Ban 2008_DK KH CBDT 2014 11-11-2013(1)_05-12  KH trung han 2016-2020 - Liem Thinh edited" xfId="4916"/>
    <cellStyle name="T_Van Ban 2008_DK KH CBDT 2014 11-11-2013(1)_05-12  KH trung han 2016-2020 - Liem Thinh edited 2" xfId="4917"/>
    <cellStyle name="T_Van Ban 2008_DK KH CBDT 2014 11-11-2013(1)_Copy of 05-12  KH trung han 2016-2020 - Liem Thinh edited (1)" xfId="4918"/>
    <cellStyle name="T_Van Ban 2008_DK KH CBDT 2014 11-11-2013(1)_Copy of 05-12  KH trung han 2016-2020 - Liem Thinh edited (1) 2" xfId="4919"/>
    <cellStyle name="T_Van Ban 2008_DK KH CBDT 2014 11-11-2013_05-12  KH trung han 2016-2020 - Liem Thinh edited" xfId="4920"/>
    <cellStyle name="T_Van Ban 2008_DK KH CBDT 2014 11-11-2013_05-12  KH trung han 2016-2020 - Liem Thinh edited 2" xfId="4921"/>
    <cellStyle name="T_Van Ban 2008_DK KH CBDT 2014 11-11-2013_Copy of 05-12  KH trung han 2016-2020 - Liem Thinh edited (1)" xfId="4922"/>
    <cellStyle name="T_Van Ban 2008_DK KH CBDT 2014 11-11-2013_Copy of 05-12  KH trung han 2016-2020 - Liem Thinh edited (1) 2" xfId="4923"/>
    <cellStyle name="T_XDCB thang 12.2010" xfId="4924"/>
    <cellStyle name="T_XDCB thang 12.2010 2" xfId="4925"/>
    <cellStyle name="T_XDCB thang 12.2010 2 2" xfId="4926"/>
    <cellStyle name="T_XDCB thang 12.2010 3" xfId="4927"/>
    <cellStyle name="T_XDCB thang 12.2010_!1 1 bao cao giao KH ve HTCMT vung TNB   12-12-2011" xfId="4928"/>
    <cellStyle name="T_XDCB thang 12.2010_!1 1 bao cao giao KH ve HTCMT vung TNB   12-12-2011 2" xfId="4929"/>
    <cellStyle name="T_XDCB thang 12.2010_!1 1 bao cao giao KH ve HTCMT vung TNB   12-12-2011 2 2" xfId="4930"/>
    <cellStyle name="T_XDCB thang 12.2010_!1 1 bao cao giao KH ve HTCMT vung TNB   12-12-2011 3" xfId="4931"/>
    <cellStyle name="T_XDCB thang 12.2010_KH TPCP vung TNB (03-1-2012)" xfId="4932"/>
    <cellStyle name="T_XDCB thang 12.2010_KH TPCP vung TNB (03-1-2012) 2" xfId="4933"/>
    <cellStyle name="T_XDCB thang 12.2010_KH TPCP vung TNB (03-1-2012) 2 2" xfId="4934"/>
    <cellStyle name="T_XDCB thang 12.2010_KH TPCP vung TNB (03-1-2012) 3" xfId="4935"/>
    <cellStyle name="T_ÿÿÿÿÿ" xfId="4936"/>
    <cellStyle name="T_ÿÿÿÿÿ 2" xfId="4937"/>
    <cellStyle name="T_ÿÿÿÿÿ 2 2" xfId="4938"/>
    <cellStyle name="T_ÿÿÿÿÿ 3" xfId="4939"/>
    <cellStyle name="T_ÿÿÿÿÿ_!1 1 bao cao giao KH ve HTCMT vung TNB   12-12-2011" xfId="4940"/>
    <cellStyle name="T_ÿÿÿÿÿ_!1 1 bao cao giao KH ve HTCMT vung TNB   12-12-2011 2" xfId="4941"/>
    <cellStyle name="T_ÿÿÿÿÿ_!1 1 bao cao giao KH ve HTCMT vung TNB   12-12-2011 2 2" xfId="4942"/>
    <cellStyle name="T_ÿÿÿÿÿ_!1 1 bao cao giao KH ve HTCMT vung TNB   12-12-2011 3" xfId="4943"/>
    <cellStyle name="T_ÿÿÿÿÿ_Bieu mau cong trinh khoi cong moi 3-4" xfId="4944"/>
    <cellStyle name="T_ÿÿÿÿÿ_Bieu mau cong trinh khoi cong moi 3-4 2" xfId="4945"/>
    <cellStyle name="T_ÿÿÿÿÿ_Bieu mau cong trinh khoi cong moi 3-4 2 2" xfId="4946"/>
    <cellStyle name="T_ÿÿÿÿÿ_Bieu mau cong trinh khoi cong moi 3-4 3" xfId="4947"/>
    <cellStyle name="T_ÿÿÿÿÿ_Bieu mau cong trinh khoi cong moi 3-4_!1 1 bao cao giao KH ve HTCMT vung TNB   12-12-2011" xfId="4948"/>
    <cellStyle name="T_ÿÿÿÿÿ_Bieu mau cong trinh khoi cong moi 3-4_!1 1 bao cao giao KH ve HTCMT vung TNB   12-12-2011 2" xfId="4949"/>
    <cellStyle name="T_ÿÿÿÿÿ_Bieu mau cong trinh khoi cong moi 3-4_!1 1 bao cao giao KH ve HTCMT vung TNB   12-12-2011 2 2" xfId="4950"/>
    <cellStyle name="T_ÿÿÿÿÿ_Bieu mau cong trinh khoi cong moi 3-4_!1 1 bao cao giao KH ve HTCMT vung TNB   12-12-2011 3" xfId="4951"/>
    <cellStyle name="T_ÿÿÿÿÿ_Bieu mau cong trinh khoi cong moi 3-4_KH TPCP vung TNB (03-1-2012)" xfId="4952"/>
    <cellStyle name="T_ÿÿÿÿÿ_Bieu mau cong trinh khoi cong moi 3-4_KH TPCP vung TNB (03-1-2012) 2" xfId="4953"/>
    <cellStyle name="T_ÿÿÿÿÿ_Bieu mau cong trinh khoi cong moi 3-4_KH TPCP vung TNB (03-1-2012) 2 2" xfId="4954"/>
    <cellStyle name="T_ÿÿÿÿÿ_Bieu mau cong trinh khoi cong moi 3-4_KH TPCP vung TNB (03-1-2012) 3" xfId="4955"/>
    <cellStyle name="T_ÿÿÿÿÿ_Bieu3ODA" xfId="4956"/>
    <cellStyle name="T_ÿÿÿÿÿ_Bieu3ODA 2" xfId="4957"/>
    <cellStyle name="T_ÿÿÿÿÿ_Bieu3ODA 2 2" xfId="4958"/>
    <cellStyle name="T_ÿÿÿÿÿ_Bieu3ODA 3" xfId="4959"/>
    <cellStyle name="T_ÿÿÿÿÿ_Bieu3ODA_!1 1 bao cao giao KH ve HTCMT vung TNB   12-12-2011" xfId="4960"/>
    <cellStyle name="T_ÿÿÿÿÿ_Bieu3ODA_!1 1 bao cao giao KH ve HTCMT vung TNB   12-12-2011 2" xfId="4961"/>
    <cellStyle name="T_ÿÿÿÿÿ_Bieu3ODA_!1 1 bao cao giao KH ve HTCMT vung TNB   12-12-2011 2 2" xfId="4962"/>
    <cellStyle name="T_ÿÿÿÿÿ_Bieu3ODA_!1 1 bao cao giao KH ve HTCMT vung TNB   12-12-2011 3" xfId="4963"/>
    <cellStyle name="T_ÿÿÿÿÿ_Bieu3ODA_KH TPCP vung TNB (03-1-2012)" xfId="4964"/>
    <cellStyle name="T_ÿÿÿÿÿ_Bieu3ODA_KH TPCP vung TNB (03-1-2012) 2" xfId="4965"/>
    <cellStyle name="T_ÿÿÿÿÿ_Bieu3ODA_KH TPCP vung TNB (03-1-2012) 2 2" xfId="4966"/>
    <cellStyle name="T_ÿÿÿÿÿ_Bieu3ODA_KH TPCP vung TNB (03-1-2012) 3" xfId="4967"/>
    <cellStyle name="T_ÿÿÿÿÿ_Bieu4HTMT" xfId="4968"/>
    <cellStyle name="T_ÿÿÿÿÿ_Bieu4HTMT 2" xfId="4969"/>
    <cellStyle name="T_ÿÿÿÿÿ_Bieu4HTMT 2 2" xfId="4970"/>
    <cellStyle name="T_ÿÿÿÿÿ_Bieu4HTMT 3" xfId="4971"/>
    <cellStyle name="T_ÿÿÿÿÿ_Bieu4HTMT_!1 1 bao cao giao KH ve HTCMT vung TNB   12-12-2011" xfId="4972"/>
    <cellStyle name="T_ÿÿÿÿÿ_Bieu4HTMT_!1 1 bao cao giao KH ve HTCMT vung TNB   12-12-2011 2" xfId="4973"/>
    <cellStyle name="T_ÿÿÿÿÿ_Bieu4HTMT_!1 1 bao cao giao KH ve HTCMT vung TNB   12-12-2011 2 2" xfId="4974"/>
    <cellStyle name="T_ÿÿÿÿÿ_Bieu4HTMT_!1 1 bao cao giao KH ve HTCMT vung TNB   12-12-2011 3" xfId="4975"/>
    <cellStyle name="T_ÿÿÿÿÿ_Bieu4HTMT_KH TPCP vung TNB (03-1-2012)" xfId="4976"/>
    <cellStyle name="T_ÿÿÿÿÿ_Bieu4HTMT_KH TPCP vung TNB (03-1-2012) 2" xfId="4977"/>
    <cellStyle name="T_ÿÿÿÿÿ_Bieu4HTMT_KH TPCP vung TNB (03-1-2012) 2 2" xfId="4978"/>
    <cellStyle name="T_ÿÿÿÿÿ_Bieu4HTMT_KH TPCP vung TNB (03-1-2012) 3" xfId="4979"/>
    <cellStyle name="T_ÿÿÿÿÿ_KH TPCP vung TNB (03-1-2012)" xfId="4980"/>
    <cellStyle name="T_ÿÿÿÿÿ_KH TPCP vung TNB (03-1-2012) 2" xfId="4981"/>
    <cellStyle name="T_ÿÿÿÿÿ_KH TPCP vung TNB (03-1-2012) 2 2" xfId="4982"/>
    <cellStyle name="T_ÿÿÿÿÿ_KH TPCP vung TNB (03-1-2012) 3" xfId="4983"/>
    <cellStyle name="T_ÿÿÿÿÿ_kien giang 2" xfId="4984"/>
    <cellStyle name="T_ÿÿÿÿÿ_kien giang 2 2" xfId="4985"/>
    <cellStyle name="T_ÿÿÿÿÿ_kien giang 2 2 2" xfId="4986"/>
    <cellStyle name="T_ÿÿÿÿÿ_kien giang 2 3" xfId="4987"/>
    <cellStyle name="Text Indent A" xfId="4988"/>
    <cellStyle name="Text Indent A 2" xfId="4989"/>
    <cellStyle name="Text Indent B" xfId="4990"/>
    <cellStyle name="Text Indent B 10" xfId="4991"/>
    <cellStyle name="Text Indent B 10 2" xfId="4992"/>
    <cellStyle name="Text Indent B 11" xfId="4993"/>
    <cellStyle name="Text Indent B 11 2" xfId="4994"/>
    <cellStyle name="Text Indent B 12" xfId="4995"/>
    <cellStyle name="Text Indent B 12 2" xfId="4996"/>
    <cellStyle name="Text Indent B 13" xfId="4997"/>
    <cellStyle name="Text Indent B 13 2" xfId="4998"/>
    <cellStyle name="Text Indent B 14" xfId="4999"/>
    <cellStyle name="Text Indent B 14 2" xfId="5000"/>
    <cellStyle name="Text Indent B 15" xfId="5001"/>
    <cellStyle name="Text Indent B 15 2" xfId="5002"/>
    <cellStyle name="Text Indent B 16" xfId="5003"/>
    <cellStyle name="Text Indent B 16 2" xfId="5004"/>
    <cellStyle name="Text Indent B 17" xfId="5005"/>
    <cellStyle name="Text Indent B 2" xfId="5006"/>
    <cellStyle name="Text Indent B 2 2" xfId="5007"/>
    <cellStyle name="Text Indent B 3" xfId="5008"/>
    <cellStyle name="Text Indent B 3 2" xfId="5009"/>
    <cellStyle name="Text Indent B 4" xfId="5010"/>
    <cellStyle name="Text Indent B 4 2" xfId="5011"/>
    <cellStyle name="Text Indent B 5" xfId="5012"/>
    <cellStyle name="Text Indent B 5 2" xfId="5013"/>
    <cellStyle name="Text Indent B 6" xfId="5014"/>
    <cellStyle name="Text Indent B 6 2" xfId="5015"/>
    <cellStyle name="Text Indent B 7" xfId="5016"/>
    <cellStyle name="Text Indent B 7 2" xfId="5017"/>
    <cellStyle name="Text Indent B 8" xfId="5018"/>
    <cellStyle name="Text Indent B 8 2" xfId="5019"/>
    <cellStyle name="Text Indent B 9" xfId="5020"/>
    <cellStyle name="Text Indent B 9 2" xfId="5021"/>
    <cellStyle name="Text Indent C" xfId="5022"/>
    <cellStyle name="Text Indent C 10" xfId="5023"/>
    <cellStyle name="Text Indent C 10 2" xfId="5024"/>
    <cellStyle name="Text Indent C 11" xfId="5025"/>
    <cellStyle name="Text Indent C 11 2" xfId="5026"/>
    <cellStyle name="Text Indent C 12" xfId="5027"/>
    <cellStyle name="Text Indent C 12 2" xfId="5028"/>
    <cellStyle name="Text Indent C 13" xfId="5029"/>
    <cellStyle name="Text Indent C 13 2" xfId="5030"/>
    <cellStyle name="Text Indent C 14" xfId="5031"/>
    <cellStyle name="Text Indent C 14 2" xfId="5032"/>
    <cellStyle name="Text Indent C 15" xfId="5033"/>
    <cellStyle name="Text Indent C 15 2" xfId="5034"/>
    <cellStyle name="Text Indent C 16" xfId="5035"/>
    <cellStyle name="Text Indent C 16 2" xfId="5036"/>
    <cellStyle name="Text Indent C 17" xfId="5037"/>
    <cellStyle name="Text Indent C 2" xfId="5038"/>
    <cellStyle name="Text Indent C 2 2" xfId="5039"/>
    <cellStyle name="Text Indent C 3" xfId="5040"/>
    <cellStyle name="Text Indent C 3 2" xfId="5041"/>
    <cellStyle name="Text Indent C 4" xfId="5042"/>
    <cellStyle name="Text Indent C 4 2" xfId="5043"/>
    <cellStyle name="Text Indent C 5" xfId="5044"/>
    <cellStyle name="Text Indent C 5 2" xfId="5045"/>
    <cellStyle name="Text Indent C 6" xfId="5046"/>
    <cellStyle name="Text Indent C 6 2" xfId="5047"/>
    <cellStyle name="Text Indent C 7" xfId="5048"/>
    <cellStyle name="Text Indent C 7 2" xfId="5049"/>
    <cellStyle name="Text Indent C 8" xfId="5050"/>
    <cellStyle name="Text Indent C 8 2" xfId="5051"/>
    <cellStyle name="Text Indent C 9" xfId="5052"/>
    <cellStyle name="Text Indent C 9 2" xfId="5053"/>
    <cellStyle name="th" xfId="5054"/>
    <cellStyle name="th 2" xfId="5055"/>
    <cellStyle name="th 2 2" xfId="5056"/>
    <cellStyle name="th 3" xfId="5057"/>
    <cellStyle name="þ_x005f_x001d_ð¤_x005f_x000c_¯þ_x005f_x0014__x005f_x000d_¨þU_x005f_x0001_À_x005f_x0004_ _x005f_x0015__x005f_x000f__x005f_x0001__x005f_x0001_" xfId="5058"/>
    <cellStyle name="þ_x005f_x001d_ð¤_x005f_x000c_¯þ_x005f_x0014__x005f_x000d_¨þU_x005f_x0001_À_x005f_x0004_ _x005f_x0015__x005f_x000f__x005f_x0001__x005f_x0001_ 2" xfId="5059"/>
    <cellStyle name="þ_x005f_x001d_ð·_x005f_x000c_æþ'_x005f_x000d_ßþU_x005f_x0001_Ø_x005f_x0005_ü_x005f_x0014__x005f_x0007__x005f_x0001__x005f_x0001_" xfId="5060"/>
    <cellStyle name="þ_x005f_x001d_ð·_x005f_x000c_æþ'_x005f_x000d_ßþU_x005f_x0001_Ø_x005f_x0005_ü_x005f_x0014__x005f_x0007__x005f_x0001__x005f_x0001_ 2" xfId="5061"/>
    <cellStyle name="þ_x005f_x001d_ðÇ%Uý—&amp;Hý9_x005f_x0008_Ÿ s_x005f_x000a__x005f_x0007__x005f_x0001__x005f_x0001_" xfId="5062"/>
    <cellStyle name="þ_x005f_x001d_ðÇ%Uý—&amp;Hý9_x005f_x0008_Ÿ s_x005f_x000a__x005f_x0007__x005f_x0001__x005f_x0001_ 2" xfId="5063"/>
    <cellStyle name="þ_x005f_x001d_ðK_x005f_x000c_Fý_x005f_x001b__x005f_x000d_9ýU_x005f_x0001_Ð_x005f_x0008_¦)_x005f_x0007__x005f_x0001__x005f_x0001_" xfId="5064"/>
    <cellStyle name="þ_x005f_x001d_ðK_x005f_x000c_Fý_x005f_x001b__x005f_x000d_9ýU_x005f_x0001_Ð_x005f_x0008_¦)_x005f_x0007__x005f_x0001__x005f_x0001_ 2" xfId="5065"/>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5066"/>
    <cellStyle name="þ_x005f_x005f_x005f_x001d_ð¤_x005f_x005f_x005f_x000c_¯þ_x005f_x005f_x005f_x0014__x005f_x005f_x005f_x000d_¨þU_x005f_x005f_x005f_x0001_À_x005f_x005f_x005f_x0004_ _x005f_x005f_x005f_x0015__x005f_x005f_x005f_x000f__x005f_x005f_x005f_x0001__x005f_x005f_x005f_x0001_ 2" xfId="5067"/>
    <cellStyle name="þ_x005f_x005f_x005f_x001d_ð·_x005f_x005f_x005f_x000c_æþ'_x005f_x005f_x005f_x000d_ßþU_x005f_x005f_x005f_x0001_Ø_x005f_x005f_x005f_x0005_ü_x005f_x005f_x005f_x0014__x005f_x005f_x005f_x0007__x005f_x005f_x005f_x0001__x005f_x005f_x005f_x0001_" xfId="5068"/>
    <cellStyle name="þ_x005f_x005f_x005f_x001d_ð·_x005f_x005f_x005f_x000c_æþ'_x005f_x005f_x005f_x000d_ßþU_x005f_x005f_x005f_x0001_Ø_x005f_x005f_x005f_x0005_ü_x005f_x005f_x005f_x0014__x005f_x005f_x005f_x0007__x005f_x005f_x005f_x0001__x005f_x005f_x005f_x0001_ 2" xfId="5069"/>
    <cellStyle name="þ_x005f_x005f_x005f_x001d_ðÇ%Uý—&amp;Hý9_x005f_x005f_x005f_x0008_Ÿ s_x005f_x005f_x005f_x000a__x005f_x005f_x005f_x0007__x005f_x005f_x005f_x0001__x005f_x005f_x005f_x0001_" xfId="5070"/>
    <cellStyle name="þ_x005f_x005f_x005f_x001d_ðÇ%Uý—&amp;Hý9_x005f_x005f_x005f_x0008_Ÿ s_x005f_x005f_x005f_x000a__x005f_x005f_x005f_x0007__x005f_x005f_x005f_x0001__x005f_x005f_x005f_x0001_ 2" xfId="5071"/>
    <cellStyle name="þ_x005f_x005f_x005f_x001d_ðK_x005f_x005f_x005f_x000c_Fý_x005f_x005f_x005f_x001b__x005f_x005f_x005f_x000d_9ýU_x005f_x005f_x005f_x0001_Ð_x005f_x005f_x005f_x0008_¦)_x005f_x005f_x005f_x0007__x005f_x005f_x005f_x0001__x005f_x005f_x005f_x0001_" xfId="5072"/>
    <cellStyle name="þ_x005f_x005f_x005f_x001d_ðK_x005f_x005f_x005f_x000c_Fý_x005f_x005f_x005f_x001b__x005f_x005f_x005f_x000d_9ýU_x005f_x005f_x005f_x0001_Ð_x005f_x005f_x005f_x0008_¦)_x005f_x005f_x005f_x0007__x005f_x005f_x005f_x0001__x005f_x005f_x005f_x0001_ 2" xfId="5073"/>
    <cellStyle name="than" xfId="5074"/>
    <cellStyle name="than 2" xfId="5075"/>
    <cellStyle name="Thanh" xfId="5076"/>
    <cellStyle name="Thanh 2" xfId="5077"/>
    <cellStyle name="þ_x001d_ð¤_x000c_¯þ_x0014__x000a_¨þU_x0001_À_x0004_ _x0015__x000f__x0001__x0001_" xfId="5078"/>
    <cellStyle name="þ_x001d_ð¤_x000c_¯þ_x0014__x000a_¨þU_x0001_À_x0004_ _x0015__x000f__x0001__x0001_ 2" xfId="5079"/>
    <cellStyle name="þ_x001d_ð¤_x000c_¯þ_x0014__x000d_¨þU_x0001_À_x0004_ _x0015__x000f__x0001__x0001_" xfId="5080"/>
    <cellStyle name="þ_x001d_ð¤_x000c_¯þ_x0014__x000d_¨þU_x0001_À_x0004_ _x0015__x000f__x0001__x0001_ 2" xfId="5081"/>
    <cellStyle name="þ_x001d_ð·_x000c_æþ'_x000a_ßþU_x0001_Ø_x0005_ü_x0014__x0007__x0001__x0001_" xfId="5082"/>
    <cellStyle name="þ_x001d_ð·_x000c_æþ'_x000a_ßþU_x0001_Ø_x0005_ü_x0014__x0007__x0001__x0001_ 2" xfId="5083"/>
    <cellStyle name="þ_x001d_ð·_x000c_æþ'_x000d_ßþU_x0001_Ø_x0005_ü_x0014__x0007__x0001__x0001_" xfId="5084"/>
    <cellStyle name="þ_x001d_ð·_x000c_æþ'_x000d_ßþU_x0001_Ø_x0005_ü_x0014__x0007__x0001__x0001_ 2" xfId="5085"/>
    <cellStyle name="þ_x001d_ðÇ%Uý—&amp;Hý9_x0008_Ÿ s_x000a__x0007__x0001__x0001_" xfId="5086"/>
    <cellStyle name="þ_x001d_ðÇ%Uý—&amp;Hý9_x0008_Ÿ s_x000a__x0007__x0001__x0001_ 2" xfId="5087"/>
    <cellStyle name="þ_x001d_ðK_x000c_Fý_x001b__x000a_9ýU_x0001_Ð_x0008_¦)_x0007__x0001__x0001_" xfId="5088"/>
    <cellStyle name="þ_x001d_ðK_x000c_Fý_x001b__x000a_9ýU_x0001_Ð_x0008_¦)_x0007__x0001__x0001_ 2" xfId="5089"/>
    <cellStyle name="þ_x001d_ðK_x000c_Fý_x001b__x000d_9ýU_x0001_Ð_x0008_¦)_x0007__x0001__x0001_" xfId="5090"/>
    <cellStyle name="þ_x001d_ðK_x000c_Fý_x001b__x000d_9ýU_x0001_Ð_x0008_¦)_x0007__x0001__x0001_ 2" xfId="5091"/>
    <cellStyle name="thuong-10" xfId="5092"/>
    <cellStyle name="thuong-10 2" xfId="5093"/>
    <cellStyle name="thuong-10 2 2" xfId="5094"/>
    <cellStyle name="thuong-10 2 3" xfId="5095"/>
    <cellStyle name="thuong-10 2 4" xfId="5096"/>
    <cellStyle name="thuong-11" xfId="5097"/>
    <cellStyle name="thuong-11 2" xfId="5098"/>
    <cellStyle name="thuong-11 2 2" xfId="5099"/>
    <cellStyle name="thuong-11 3" xfId="5100"/>
    <cellStyle name="Thuyet minh" xfId="5101"/>
    <cellStyle name="Thuyet minh 2" xfId="5102"/>
    <cellStyle name="Tickmark" xfId="5103"/>
    <cellStyle name="Tickmark 2" xfId="5104"/>
    <cellStyle name="Tien1" xfId="5105"/>
    <cellStyle name="Tien1 2" xfId="5106"/>
    <cellStyle name="Tien1 2 2" xfId="5107"/>
    <cellStyle name="Tien1 2 3" xfId="5108"/>
    <cellStyle name="Tien1 2 4" xfId="5109"/>
    <cellStyle name="Tieu_de_2" xfId="5110"/>
    <cellStyle name="Times New Roman" xfId="5111"/>
    <cellStyle name="Times New Roman 2" xfId="5112"/>
    <cellStyle name="tit1" xfId="5113"/>
    <cellStyle name="tit1 2" xfId="5114"/>
    <cellStyle name="tit2" xfId="5115"/>
    <cellStyle name="tit2 2" xfId="5116"/>
    <cellStyle name="tit2 2 2" xfId="5117"/>
    <cellStyle name="tit2 3" xfId="5118"/>
    <cellStyle name="tit3" xfId="5119"/>
    <cellStyle name="tit3 2" xfId="5120"/>
    <cellStyle name="tit4" xfId="5121"/>
    <cellStyle name="tit4 2" xfId="5122"/>
    <cellStyle name="Title 2" xfId="5123"/>
    <cellStyle name="Title 2 2" xfId="5124"/>
    <cellStyle name="Tong so" xfId="5125"/>
    <cellStyle name="tong so 1" xfId="5126"/>
    <cellStyle name="tong so 1 2" xfId="5127"/>
    <cellStyle name="tong so 1 2 2" xfId="5128"/>
    <cellStyle name="tong so 1 2 3" xfId="5129"/>
    <cellStyle name="tong so 1 2 4" xfId="5130"/>
    <cellStyle name="Tong so 2" xfId="5131"/>
    <cellStyle name="Tong so_Bieu KHPTLN 2016-2020" xfId="5132"/>
    <cellStyle name="Tongcong" xfId="5133"/>
    <cellStyle name="Tongcong 2" xfId="5134"/>
    <cellStyle name="Tongcong 2 2" xfId="5135"/>
    <cellStyle name="Tongcong 2 3" xfId="5136"/>
    <cellStyle name="Tongcong 2 4" xfId="5137"/>
    <cellStyle name="Total 2" xfId="5138"/>
    <cellStyle name="Total 2 2" xfId="5139"/>
    <cellStyle name="trang" xfId="5140"/>
    <cellStyle name="trang 2" xfId="5141"/>
    <cellStyle name="tt1" xfId="5142"/>
    <cellStyle name="tt1 2" xfId="5143"/>
    <cellStyle name="Tusental (0)_pldt" xfId="5144"/>
    <cellStyle name="Tusental_pldt" xfId="5145"/>
    <cellStyle name="ux_3_¼­¿ï-¾È»ê" xfId="5146"/>
    <cellStyle name="Valuta (0)_CALPREZZ" xfId="5147"/>
    <cellStyle name="Valuta_ PESO ELETTR." xfId="5148"/>
    <cellStyle name="VANG1" xfId="5149"/>
    <cellStyle name="VANG1 2" xfId="5150"/>
    <cellStyle name="VANG1 2 2" xfId="5151"/>
    <cellStyle name="VANG1 3" xfId="5152"/>
    <cellStyle name="viet" xfId="5153"/>
    <cellStyle name="viet 2" xfId="5154"/>
    <cellStyle name="viet2" xfId="5155"/>
    <cellStyle name="viet2 2" xfId="5156"/>
    <cellStyle name="viet2 2 2" xfId="5157"/>
    <cellStyle name="viet2 3" xfId="5158"/>
    <cellStyle name="VLB-GTKÕ" xfId="5159"/>
    <cellStyle name="VLB-GTKÕ 2" xfId="5160"/>
    <cellStyle name="VLB-GTKÕ 2 2" xfId="5161"/>
    <cellStyle name="VLB-GTKÕ 2 3" xfId="5162"/>
    <cellStyle name="VLB-GTKÕ 2 4" xfId="5163"/>
    <cellStyle name="VN new romanNormal" xfId="5164"/>
    <cellStyle name="VN new romanNormal 2" xfId="5165"/>
    <cellStyle name="VN new romanNormal 2 2" xfId="5166"/>
    <cellStyle name="VN new romanNormal 2 2 2" xfId="5167"/>
    <cellStyle name="VN new romanNormal 2 3" xfId="5168"/>
    <cellStyle name="VN new romanNormal 3" xfId="5169"/>
    <cellStyle name="VN new romanNormal 3 2" xfId="5170"/>
    <cellStyle name="VN new romanNormal 3 2 2" xfId="5171"/>
    <cellStyle name="VN new romanNormal 3 3" xfId="5172"/>
    <cellStyle name="VN new romanNormal 4" xfId="5173"/>
    <cellStyle name="VN new romanNormal_05-12  KH trung han 2016-2020 - Liem Thinh edited" xfId="5174"/>
    <cellStyle name="Vn Time 13" xfId="5175"/>
    <cellStyle name="Vn Time 13 2" xfId="5176"/>
    <cellStyle name="Vn Time 14" xfId="5177"/>
    <cellStyle name="Vn Time 14 2" xfId="5178"/>
    <cellStyle name="Vn Time 14 2 2" xfId="5179"/>
    <cellStyle name="Vn Time 14 3" xfId="5180"/>
    <cellStyle name="Vn Time 14 3 2" xfId="5181"/>
    <cellStyle name="Vn Time 14 4" xfId="5182"/>
    <cellStyle name="VN time new roman" xfId="5183"/>
    <cellStyle name="VN time new roman 2" xfId="5184"/>
    <cellStyle name="VN time new roman 2 2" xfId="5185"/>
    <cellStyle name="VN time new roman 2 2 2" xfId="5186"/>
    <cellStyle name="VN time new roman 2 3" xfId="5187"/>
    <cellStyle name="VN time new roman 3" xfId="5188"/>
    <cellStyle name="VN time new roman 3 2" xfId="5189"/>
    <cellStyle name="VN time new roman 3 2 2" xfId="5190"/>
    <cellStyle name="VN time new roman 3 3" xfId="5191"/>
    <cellStyle name="VN time new roman 4" xfId="5192"/>
    <cellStyle name="VN time new roman_05-12  KH trung han 2016-2020 - Liem Thinh edited" xfId="5193"/>
    <cellStyle name="vn_time" xfId="5194"/>
    <cellStyle name="vnbo" xfId="5195"/>
    <cellStyle name="vnbo 2" xfId="5196"/>
    <cellStyle name="vnbo 2 2" xfId="5197"/>
    <cellStyle name="vnbo 3" xfId="5198"/>
    <cellStyle name="vnbo 3 2" xfId="5199"/>
    <cellStyle name="vnbo 4" xfId="5200"/>
    <cellStyle name="vnhead1" xfId="5201"/>
    <cellStyle name="vnhead1 2" xfId="5202"/>
    <cellStyle name="vnhead1 2 2" xfId="5203"/>
    <cellStyle name="vnhead1 3" xfId="5204"/>
    <cellStyle name="vnhead2" xfId="5205"/>
    <cellStyle name="vnhead2 2" xfId="5206"/>
    <cellStyle name="vnhead2 2 2" xfId="5207"/>
    <cellStyle name="vnhead2 3" xfId="5208"/>
    <cellStyle name="vnhead2 3 2" xfId="5209"/>
    <cellStyle name="vnhead2 4" xfId="5210"/>
    <cellStyle name="vnhead3" xfId="5211"/>
    <cellStyle name="vnhead3 2" xfId="5212"/>
    <cellStyle name="vnhead3 2 2" xfId="5213"/>
    <cellStyle name="vnhead3 3" xfId="5214"/>
    <cellStyle name="vnhead3 3 2" xfId="5215"/>
    <cellStyle name="vnhead3 4" xfId="5216"/>
    <cellStyle name="vnhead4" xfId="5217"/>
    <cellStyle name="vnhead4 2" xfId="5218"/>
    <cellStyle name="vntxt1" xfId="5219"/>
    <cellStyle name="vntxt1 10" xfId="5220"/>
    <cellStyle name="vntxt1 10 2" xfId="5221"/>
    <cellStyle name="vntxt1 11" xfId="5222"/>
    <cellStyle name="vntxt1 11 2" xfId="5223"/>
    <cellStyle name="vntxt1 12" xfId="5224"/>
    <cellStyle name="vntxt1 12 2" xfId="5225"/>
    <cellStyle name="vntxt1 13" xfId="5226"/>
    <cellStyle name="vntxt1 13 2" xfId="5227"/>
    <cellStyle name="vntxt1 14" xfId="5228"/>
    <cellStyle name="vntxt1 14 2" xfId="5229"/>
    <cellStyle name="vntxt1 15" xfId="5230"/>
    <cellStyle name="vntxt1 15 2" xfId="5231"/>
    <cellStyle name="vntxt1 16" xfId="5232"/>
    <cellStyle name="vntxt1 16 2" xfId="5233"/>
    <cellStyle name="vntxt1 17" xfId="5234"/>
    <cellStyle name="vntxt1 2" xfId="5235"/>
    <cellStyle name="vntxt1 2 2" xfId="5236"/>
    <cellStyle name="vntxt1 3" xfId="5237"/>
    <cellStyle name="vntxt1 3 2" xfId="5238"/>
    <cellStyle name="vntxt1 4" xfId="5239"/>
    <cellStyle name="vntxt1 4 2" xfId="5240"/>
    <cellStyle name="vntxt1 5" xfId="5241"/>
    <cellStyle name="vntxt1 5 2" xfId="5242"/>
    <cellStyle name="vntxt1 6" xfId="5243"/>
    <cellStyle name="vntxt1 6 2" xfId="5244"/>
    <cellStyle name="vntxt1 7" xfId="5245"/>
    <cellStyle name="vntxt1 7 2" xfId="5246"/>
    <cellStyle name="vntxt1 8" xfId="5247"/>
    <cellStyle name="vntxt1 8 2" xfId="5248"/>
    <cellStyle name="vntxt1 9" xfId="5249"/>
    <cellStyle name="vntxt1 9 2" xfId="5250"/>
    <cellStyle name="vntxt1_05-12  KH trung han 2016-2020 - Liem Thinh edited" xfId="5251"/>
    <cellStyle name="vntxt2" xfId="5252"/>
    <cellStyle name="vntxt2 2" xfId="5253"/>
    <cellStyle name="W?hrung [0]_35ERI8T2gbIEMixb4v26icuOo" xfId="5254"/>
    <cellStyle name="W?hrung_35ERI8T2gbIEMixb4v26icuOo" xfId="5255"/>
    <cellStyle name="Währung [0]_68574_Materialbedarfsliste" xfId="5256"/>
    <cellStyle name="Währung_68574_Materialbedarfsliste" xfId="5257"/>
    <cellStyle name="Walutowy [0]_Invoices2001Slovakia" xfId="5258"/>
    <cellStyle name="Walutowy_Invoices2001Slovakia" xfId="5259"/>
    <cellStyle name="Warning Text 2" xfId="5260"/>
    <cellStyle name="Warning Text 2 2" xfId="5261"/>
    <cellStyle name="wrap" xfId="5262"/>
    <cellStyle name="wrap 2" xfId="5263"/>
    <cellStyle name="Wไhrung [0]_35ERI8T2gbIEMixb4v26icuOo" xfId="5264"/>
    <cellStyle name="Wไhrung_35ERI8T2gbIEMixb4v26icuOo" xfId="5265"/>
    <cellStyle name="xan1" xfId="5266"/>
    <cellStyle name="xan1 2" xfId="5267"/>
    <cellStyle name="xan1 2 2" xfId="5268"/>
    <cellStyle name="xan1 2 3" xfId="5269"/>
    <cellStyle name="xan1 2 4" xfId="5270"/>
    <cellStyle name="xuan" xfId="5271"/>
    <cellStyle name="xuan 2" xfId="5272"/>
    <cellStyle name="y" xfId="5273"/>
    <cellStyle name="y 2" xfId="5274"/>
    <cellStyle name="y 2 2" xfId="5275"/>
    <cellStyle name="y 3" xfId="5276"/>
    <cellStyle name="Ý kh¸c_B¶ng 1 (2)" xfId="5277"/>
    <cellStyle name="เครื่องหมายสกุลเงิน [0]_FTC_OFFER" xfId="5278"/>
    <cellStyle name="เครื่องหมายสกุลเงิน_FTC_OFFER" xfId="5279"/>
    <cellStyle name="ปกติ_FTC_OFFER" xfId="5280"/>
    <cellStyle name=" [0.00]_ Att. 1- Cover" xfId="28"/>
    <cellStyle name="_ Att. 1- Cover" xfId="29"/>
    <cellStyle name="?_ Att. 1- Cover" xfId="30"/>
    <cellStyle name="똿뗦먛귟 [0.00]_PRODUCT DETAIL Q1" xfId="31"/>
    <cellStyle name="똿뗦먛귟_PRODUCT DETAIL Q1" xfId="32"/>
    <cellStyle name="믅됞 [0.00]_PRODUCT DETAIL Q1" xfId="33"/>
    <cellStyle name="믅됞_PRODUCT DETAIL Q1" xfId="34"/>
    <cellStyle name="백분율_††††† " xfId="5281"/>
    <cellStyle name="뷭?_BOOKSHIP" xfId="35"/>
    <cellStyle name="안건회계법인" xfId="5282"/>
    <cellStyle name="안건회계법인 2" xfId="5283"/>
    <cellStyle name="콤맀_Sheet1_총괄표 (수출입) (2)" xfId="5284"/>
    <cellStyle name="콤마 [ - 유형1" xfId="5285"/>
    <cellStyle name="콤마 [ - 유형1 2" xfId="5286"/>
    <cellStyle name="콤마 [ - 유형2" xfId="5287"/>
    <cellStyle name="콤마 [ - 유형2 2" xfId="5288"/>
    <cellStyle name="콤마 [ - 유형3" xfId="5289"/>
    <cellStyle name="콤마 [ - 유형3 2" xfId="5290"/>
    <cellStyle name="콤마 [ - 유형4" xfId="5291"/>
    <cellStyle name="콤마 [ - 유형4 2" xfId="5292"/>
    <cellStyle name="콤마 [ - 유형5" xfId="5293"/>
    <cellStyle name="콤마 [ - 유형5 2" xfId="5294"/>
    <cellStyle name="콤마 [ - 유형6" xfId="5295"/>
    <cellStyle name="콤마 [ - 유형6 2" xfId="5296"/>
    <cellStyle name="콤마 [ - 유형7" xfId="5297"/>
    <cellStyle name="콤마 [ - 유형7 2" xfId="5298"/>
    <cellStyle name="콤마 [ - 유형8" xfId="5299"/>
    <cellStyle name="콤마 [ - 유형8 2" xfId="5300"/>
    <cellStyle name="콤마 [0]_ 비목별 월별기술 " xfId="5301"/>
    <cellStyle name="콤마_ 비목별 월별기술 " xfId="5302"/>
    <cellStyle name="통화 [0]_††††† " xfId="5303"/>
    <cellStyle name="통화_††††† " xfId="5304"/>
    <cellStyle name="표섀_변경(최종)" xfId="5305"/>
    <cellStyle name="표준_ 97년 경영분석(안)" xfId="5306"/>
    <cellStyle name="표줠_Sheet1_1_총괄표 (수출입) (2)" xfId="5307"/>
    <cellStyle name="一般_00Q3902REV.1" xfId="36"/>
    <cellStyle name="千分位[0]_00Q3902REV.1" xfId="37"/>
    <cellStyle name="千分位_00Q3902REV.1" xfId="38"/>
    <cellStyle name="桁区切り [0.00]_BE-BQ" xfId="5308"/>
    <cellStyle name="桁区切り_BE-BQ" xfId="5309"/>
    <cellStyle name="標準_(A1)BOQ " xfId="5310"/>
    <cellStyle name="貨幣 [0]_00Q3902REV.1" xfId="39"/>
    <cellStyle name="貨幣[0]_BRE" xfId="40"/>
    <cellStyle name="貨幣_00Q3902REV.1" xfId="41"/>
    <cellStyle name="通貨 [0.00]_BE-BQ" xfId="5311"/>
    <cellStyle name="通貨_BE-BQ" xfId="5312"/>
  </cellStyles>
  <dxfs count="8">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38100</xdr:rowOff>
    </xdr:from>
    <xdr:to>
      <xdr:col>1</xdr:col>
      <xdr:colOff>0</xdr:colOff>
      <xdr:row>2</xdr:row>
      <xdr:rowOff>212834</xdr:rowOff>
    </xdr:to>
    <xdr:sp macro="" textlink="">
      <xdr:nvSpPr>
        <xdr:cNvPr id="2" name="Text Box 2">
          <a:extLst>
            <a:ext uri="{FF2B5EF4-FFF2-40B4-BE49-F238E27FC236}">
              <a16:creationId xmlns="" xmlns:a16="http://schemas.microsoft.com/office/drawing/2014/main" id="{CC84E820-6124-4DBB-AD73-C4629B2A8897}"/>
            </a:ext>
          </a:extLst>
        </xdr:cNvPr>
        <xdr:cNvSpPr txBox="1">
          <a:spLocks noChangeArrowheads="1"/>
        </xdr:cNvSpPr>
      </xdr:nvSpPr>
      <xdr:spPr bwMode="auto">
        <a:xfrm>
          <a:off x="464820" y="937260"/>
          <a:ext cx="0" cy="174734"/>
        </a:xfrm>
        <a:prstGeom prst="rect">
          <a:avLst/>
        </a:prstGeom>
        <a:solidFill>
          <a:srgbClr val="FFFFFF"/>
        </a:solidFill>
        <a:ln w="9525">
          <a:solidFill>
            <a:srgbClr val="FFFFFF"/>
          </a:solidFill>
          <a:miter lim="800000"/>
          <a:headEnd/>
          <a:tailEnd/>
        </a:ln>
      </xdr:spPr>
      <xdr:txBody>
        <a:bodyPr vertOverflow="clip" wrap="square" lIns="27432" tIns="22860" rIns="27432" bIns="0" anchor="t" upright="1"/>
        <a:lstStyle/>
        <a:p>
          <a:pPr algn="ctr" rtl="0">
            <a:defRPr sz="1000"/>
          </a:pPr>
          <a:r>
            <a:rPr lang="en-US" sz="1000" b="1" i="0" strike="noStrike">
              <a:solidFill>
                <a:srgbClr val="000000"/>
              </a:solidFill>
              <a:latin typeface=".VnTime"/>
            </a:rPr>
            <a:t>Phô biÓu sè: 04</a:t>
          </a:r>
        </a:p>
      </xdr:txBody>
    </xdr:sp>
    <xdr:clientData/>
  </xdr:twoCellAnchor>
  <xdr:twoCellAnchor>
    <xdr:from>
      <xdr:col>1</xdr:col>
      <xdr:colOff>0</xdr:colOff>
      <xdr:row>2</xdr:row>
      <xdr:rowOff>76200</xdr:rowOff>
    </xdr:from>
    <xdr:to>
      <xdr:col>1</xdr:col>
      <xdr:colOff>0</xdr:colOff>
      <xdr:row>3</xdr:row>
      <xdr:rowOff>0</xdr:rowOff>
    </xdr:to>
    <xdr:sp macro="" textlink="">
      <xdr:nvSpPr>
        <xdr:cNvPr id="3" name="Text Box 3">
          <a:extLst>
            <a:ext uri="{FF2B5EF4-FFF2-40B4-BE49-F238E27FC236}">
              <a16:creationId xmlns="" xmlns:a16="http://schemas.microsoft.com/office/drawing/2014/main" id="{FDEABC63-AE85-42A1-AB58-125980912F39}"/>
            </a:ext>
          </a:extLst>
        </xdr:cNvPr>
        <xdr:cNvSpPr txBox="1">
          <a:spLocks noChangeArrowheads="1"/>
        </xdr:cNvSpPr>
      </xdr:nvSpPr>
      <xdr:spPr bwMode="auto">
        <a:xfrm>
          <a:off x="464820" y="975360"/>
          <a:ext cx="0" cy="198120"/>
        </a:xfrm>
        <a:prstGeom prst="rect">
          <a:avLst/>
        </a:prstGeom>
        <a:solidFill>
          <a:srgbClr val="FFFFFF"/>
        </a:solidFill>
        <a:ln w="9525">
          <a:solidFill>
            <a:srgbClr val="FFFFFF"/>
          </a:solidFill>
          <a:miter lim="800000"/>
          <a:headEnd/>
          <a:tailEnd/>
        </a:ln>
      </xdr:spPr>
      <xdr:txBody>
        <a:bodyPr vertOverflow="clip" wrap="square" lIns="27432" tIns="22860" rIns="27432" bIns="0" anchor="t" upright="1"/>
        <a:lstStyle/>
        <a:p>
          <a:pPr algn="ctr" rtl="0">
            <a:defRPr sz="1000"/>
          </a:pPr>
          <a:r>
            <a:rPr lang="en-US" sz="1000" b="1" i="0" strike="noStrike">
              <a:solidFill>
                <a:srgbClr val="000000"/>
              </a:solidFill>
              <a:latin typeface=".VnTime"/>
            </a:rPr>
            <a:t>Phô biÓu sè: 03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38100</xdr:rowOff>
    </xdr:from>
    <xdr:to>
      <xdr:col>1</xdr:col>
      <xdr:colOff>0</xdr:colOff>
      <xdr:row>3</xdr:row>
      <xdr:rowOff>212834</xdr:rowOff>
    </xdr:to>
    <xdr:sp macro="" textlink="">
      <xdr:nvSpPr>
        <xdr:cNvPr id="2" name="Text Box 2">
          <a:extLst>
            <a:ext uri="{FF2B5EF4-FFF2-40B4-BE49-F238E27FC236}">
              <a16:creationId xmlns="" xmlns:a16="http://schemas.microsoft.com/office/drawing/2014/main" id="{CC84E820-6124-4DBB-AD73-C4629B2A8897}"/>
            </a:ext>
          </a:extLst>
        </xdr:cNvPr>
        <xdr:cNvSpPr txBox="1">
          <a:spLocks noChangeArrowheads="1"/>
        </xdr:cNvSpPr>
      </xdr:nvSpPr>
      <xdr:spPr bwMode="auto">
        <a:xfrm>
          <a:off x="464820" y="899160"/>
          <a:ext cx="0" cy="174734"/>
        </a:xfrm>
        <a:prstGeom prst="rect">
          <a:avLst/>
        </a:prstGeom>
        <a:solidFill>
          <a:srgbClr val="FFFFFF"/>
        </a:solidFill>
        <a:ln w="9525">
          <a:solidFill>
            <a:srgbClr val="FFFFFF"/>
          </a:solidFill>
          <a:miter lim="800000"/>
          <a:headEnd/>
          <a:tailEnd/>
        </a:ln>
      </xdr:spPr>
      <xdr:txBody>
        <a:bodyPr vertOverflow="clip" wrap="square" lIns="27432" tIns="22860" rIns="27432" bIns="0" anchor="t" upright="1"/>
        <a:lstStyle/>
        <a:p>
          <a:pPr algn="ctr" rtl="0">
            <a:defRPr sz="1000"/>
          </a:pPr>
          <a:r>
            <a:rPr lang="en-US" sz="1000" b="1" i="0" strike="noStrike">
              <a:solidFill>
                <a:srgbClr val="000000"/>
              </a:solidFill>
              <a:latin typeface=".VnTime"/>
            </a:rPr>
            <a:t>Phô biÓu sè: 04</a:t>
          </a:r>
        </a:p>
      </xdr:txBody>
    </xdr:sp>
    <xdr:clientData/>
  </xdr:twoCellAnchor>
  <xdr:twoCellAnchor>
    <xdr:from>
      <xdr:col>1</xdr:col>
      <xdr:colOff>0</xdr:colOff>
      <xdr:row>3</xdr:row>
      <xdr:rowOff>76200</xdr:rowOff>
    </xdr:from>
    <xdr:to>
      <xdr:col>1</xdr:col>
      <xdr:colOff>0</xdr:colOff>
      <xdr:row>4</xdr:row>
      <xdr:rowOff>0</xdr:rowOff>
    </xdr:to>
    <xdr:sp macro="" textlink="">
      <xdr:nvSpPr>
        <xdr:cNvPr id="3" name="Text Box 3">
          <a:extLst>
            <a:ext uri="{FF2B5EF4-FFF2-40B4-BE49-F238E27FC236}">
              <a16:creationId xmlns="" xmlns:a16="http://schemas.microsoft.com/office/drawing/2014/main" id="{FDEABC63-AE85-42A1-AB58-125980912F39}"/>
            </a:ext>
          </a:extLst>
        </xdr:cNvPr>
        <xdr:cNvSpPr txBox="1">
          <a:spLocks noChangeArrowheads="1"/>
        </xdr:cNvSpPr>
      </xdr:nvSpPr>
      <xdr:spPr bwMode="auto">
        <a:xfrm>
          <a:off x="464820" y="937260"/>
          <a:ext cx="0" cy="160020"/>
        </a:xfrm>
        <a:prstGeom prst="rect">
          <a:avLst/>
        </a:prstGeom>
        <a:solidFill>
          <a:srgbClr val="FFFFFF"/>
        </a:solidFill>
        <a:ln w="9525">
          <a:solidFill>
            <a:srgbClr val="FFFFFF"/>
          </a:solidFill>
          <a:miter lim="800000"/>
          <a:headEnd/>
          <a:tailEnd/>
        </a:ln>
      </xdr:spPr>
      <xdr:txBody>
        <a:bodyPr vertOverflow="clip" wrap="square" lIns="27432" tIns="22860" rIns="27432" bIns="0" anchor="t" upright="1"/>
        <a:lstStyle/>
        <a:p>
          <a:pPr algn="ctr" rtl="0">
            <a:defRPr sz="1000"/>
          </a:pPr>
          <a:r>
            <a:rPr lang="en-US" sz="1000" b="1" i="0" strike="noStrike">
              <a:solidFill>
                <a:srgbClr val="000000"/>
              </a:solidFill>
              <a:latin typeface=".VnTime"/>
            </a:rPr>
            <a:t>Phô biÓu sè: 03</a:t>
          </a:r>
        </a:p>
      </xdr:txBody>
    </xdr:sp>
    <xdr:clientData/>
  </xdr:twoCellAnchor>
</xdr:wsDr>
</file>

<file path=xl/theme/theme1.xml><?xml version="1.0" encoding="utf-8"?>
<a:theme xmlns:a="http://schemas.openxmlformats.org/drawingml/2006/main" name="Chủ đề của Office">
  <a:themeElements>
    <a:clrScheme name="Văn phòng">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Văn phòng">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Văn phòng">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K27"/>
  <sheetViews>
    <sheetView topLeftCell="A18" zoomScaleNormal="100" workbookViewId="0">
      <selection activeCell="C11" sqref="C11"/>
    </sheetView>
  </sheetViews>
  <sheetFormatPr defaultColWidth="7.625" defaultRowHeight="15.75"/>
  <cols>
    <col min="1" max="1" width="5.625" style="301" customWidth="1"/>
    <col min="2" max="2" width="28.375" style="301" customWidth="1"/>
    <col min="3" max="3" width="39.625" style="301" customWidth="1"/>
    <col min="4" max="4" width="21.5" style="301" customWidth="1"/>
    <col min="5" max="5" width="14.5" style="303" customWidth="1"/>
    <col min="6" max="6" width="14" style="303" customWidth="1"/>
    <col min="7" max="7" width="12.5" style="302" customWidth="1"/>
    <col min="8" max="8" width="11.625" style="301" customWidth="1"/>
    <col min="9" max="9" width="9.625" style="301" customWidth="1"/>
    <col min="10" max="10" width="10.375" style="301" hidden="1" customWidth="1"/>
    <col min="11" max="11" width="9.75" style="301" hidden="1" customWidth="1"/>
    <col min="12" max="12" width="9.375" style="301" hidden="1" customWidth="1"/>
    <col min="13" max="13" width="16.875" style="301" hidden="1" customWidth="1"/>
    <col min="14" max="16" width="3.625" style="301" hidden="1" customWidth="1"/>
    <col min="17" max="17" width="18.375" style="301" customWidth="1"/>
    <col min="18" max="18" width="14.75" style="301" customWidth="1"/>
    <col min="19" max="20" width="4.125" style="301" customWidth="1"/>
    <col min="21" max="21" width="3.5" style="301" customWidth="1"/>
    <col min="22" max="35" width="4.125" style="301" customWidth="1"/>
    <col min="36" max="36" width="5.375" style="301" customWidth="1"/>
    <col min="37" max="37" width="5.5" style="301" customWidth="1"/>
    <col min="38" max="16384" width="7.625" style="301"/>
  </cols>
  <sheetData>
    <row r="1" spans="1:37">
      <c r="A1" s="442" t="s">
        <v>273</v>
      </c>
      <c r="B1" s="442"/>
      <c r="C1" s="442"/>
      <c r="D1" s="442"/>
      <c r="E1" s="442"/>
      <c r="F1" s="442"/>
      <c r="G1" s="442"/>
      <c r="H1" s="442"/>
      <c r="AH1" s="442" t="s">
        <v>261</v>
      </c>
      <c r="AI1" s="442"/>
      <c r="AJ1" s="442"/>
      <c r="AK1" s="442"/>
    </row>
    <row r="2" spans="1:37" ht="43.5" customHeight="1">
      <c r="A2" s="442" t="s">
        <v>281</v>
      </c>
      <c r="B2" s="442"/>
      <c r="C2" s="442"/>
      <c r="D2" s="442"/>
      <c r="E2" s="442"/>
      <c r="F2" s="442"/>
      <c r="G2" s="442"/>
      <c r="H2" s="442"/>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row>
    <row r="3" spans="1:37">
      <c r="A3" s="443" t="str">
        <f>'TỔNG HỢP'!A3:F3</f>
        <v>(Kèm theo Tờ trình số           /TTr-UBND ngày       /8/2026 của UBND xã Côn Minh)</v>
      </c>
      <c r="B3" s="443"/>
      <c r="C3" s="443"/>
      <c r="D3" s="443"/>
      <c r="E3" s="443"/>
      <c r="F3" s="443"/>
      <c r="G3" s="443"/>
      <c r="H3" s="443"/>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row>
    <row r="4" spans="1:37">
      <c r="A4" s="348"/>
      <c r="B4" s="348"/>
      <c r="C4" s="357"/>
      <c r="D4" s="357"/>
      <c r="E4" s="348"/>
      <c r="F4" s="444" t="s">
        <v>271</v>
      </c>
      <c r="G4" s="444"/>
      <c r="H4" s="349"/>
      <c r="I4" s="349"/>
      <c r="J4" s="349"/>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c r="AJ4" s="349"/>
      <c r="AK4" s="349"/>
    </row>
    <row r="5" spans="1:37" ht="25.5" customHeight="1">
      <c r="A5" s="445" t="s">
        <v>7</v>
      </c>
      <c r="B5" s="445" t="s">
        <v>260</v>
      </c>
      <c r="C5" s="445" t="s">
        <v>275</v>
      </c>
      <c r="D5" s="445" t="s">
        <v>276</v>
      </c>
      <c r="E5" s="445" t="s">
        <v>255</v>
      </c>
      <c r="F5" s="445" t="s">
        <v>147</v>
      </c>
      <c r="G5" s="445"/>
      <c r="H5" s="446" t="s">
        <v>12</v>
      </c>
      <c r="I5" s="310"/>
      <c r="J5" s="309"/>
      <c r="K5" s="309"/>
      <c r="L5" s="309"/>
      <c r="M5" s="309"/>
      <c r="N5" s="309"/>
      <c r="O5" s="309"/>
      <c r="P5" s="309"/>
      <c r="Q5" s="310"/>
      <c r="R5" s="309"/>
      <c r="S5" s="309"/>
      <c r="T5" s="309"/>
      <c r="U5" s="309"/>
      <c r="V5" s="309"/>
      <c r="W5" s="310"/>
      <c r="X5" s="309"/>
      <c r="Y5" s="309"/>
      <c r="Z5" s="310"/>
      <c r="AA5" s="309"/>
      <c r="AB5" s="309"/>
      <c r="AC5" s="309"/>
      <c r="AD5" s="309"/>
      <c r="AE5" s="309"/>
      <c r="AF5" s="310"/>
      <c r="AG5" s="309"/>
      <c r="AH5" s="309"/>
      <c r="AI5" s="309"/>
      <c r="AJ5" s="309"/>
      <c r="AK5" s="309"/>
    </row>
    <row r="6" spans="1:37" ht="25.5" customHeight="1">
      <c r="A6" s="445"/>
      <c r="B6" s="445"/>
      <c r="C6" s="445"/>
      <c r="D6" s="445"/>
      <c r="E6" s="445"/>
      <c r="F6" s="316" t="s">
        <v>259</v>
      </c>
      <c r="G6" s="315" t="s">
        <v>64</v>
      </c>
      <c r="H6" s="446"/>
      <c r="I6" s="310"/>
      <c r="J6" s="309"/>
      <c r="K6" s="309"/>
      <c r="L6" s="309"/>
      <c r="M6" s="309"/>
      <c r="N6" s="309"/>
      <c r="O6" s="309"/>
      <c r="P6" s="309"/>
      <c r="Q6" s="310"/>
      <c r="R6" s="309"/>
      <c r="S6" s="309"/>
      <c r="T6" s="309"/>
      <c r="U6" s="309"/>
      <c r="V6" s="309"/>
      <c r="W6" s="310"/>
      <c r="X6" s="309"/>
      <c r="Y6" s="309"/>
      <c r="Z6" s="310"/>
      <c r="AA6" s="309"/>
      <c r="AB6" s="309"/>
      <c r="AC6" s="309"/>
      <c r="AD6" s="309"/>
      <c r="AE6" s="309"/>
      <c r="AF6" s="310"/>
      <c r="AG6" s="309"/>
      <c r="AH6" s="309"/>
      <c r="AI6" s="309"/>
      <c r="AJ6" s="309"/>
      <c r="AK6" s="309"/>
    </row>
    <row r="7" spans="1:37" ht="18.600000000000001" customHeight="1">
      <c r="A7" s="314">
        <v>1</v>
      </c>
      <c r="B7" s="314">
        <v>2</v>
      </c>
      <c r="C7" s="314">
        <v>3</v>
      </c>
      <c r="D7" s="314">
        <v>4</v>
      </c>
      <c r="E7" s="314" t="s">
        <v>277</v>
      </c>
      <c r="F7" s="314">
        <v>6</v>
      </c>
      <c r="G7" s="314">
        <v>7</v>
      </c>
      <c r="H7" s="313">
        <v>8</v>
      </c>
      <c r="I7" s="310"/>
      <c r="J7" s="309"/>
      <c r="K7" s="309"/>
      <c r="L7" s="309"/>
      <c r="M7" s="309"/>
      <c r="N7" s="309"/>
      <c r="O7" s="309"/>
      <c r="P7" s="309"/>
      <c r="Q7" s="310"/>
      <c r="R7" s="309"/>
      <c r="S7" s="309"/>
      <c r="T7" s="309"/>
      <c r="U7" s="309"/>
      <c r="V7" s="309"/>
      <c r="W7" s="310"/>
      <c r="X7" s="309"/>
      <c r="Y7" s="309"/>
      <c r="Z7" s="310"/>
      <c r="AA7" s="309"/>
      <c r="AB7" s="309"/>
      <c r="AC7" s="309"/>
      <c r="AD7" s="309"/>
      <c r="AE7" s="309"/>
      <c r="AF7" s="310"/>
      <c r="AG7" s="309"/>
      <c r="AH7" s="309"/>
      <c r="AI7" s="309"/>
      <c r="AJ7" s="309"/>
      <c r="AK7" s="309"/>
    </row>
    <row r="8" spans="1:37" ht="29.25" customHeight="1">
      <c r="A8" s="312"/>
      <c r="B8" s="441" t="s">
        <v>255</v>
      </c>
      <c r="C8" s="441"/>
      <c r="D8" s="441"/>
      <c r="E8" s="343">
        <f>E9+E14+E19++E23</f>
        <v>441000000</v>
      </c>
      <c r="F8" s="343">
        <f t="shared" ref="F8:G8" si="0">F9+F14+F19++F23</f>
        <v>339000000</v>
      </c>
      <c r="G8" s="343">
        <f t="shared" si="0"/>
        <v>102000000</v>
      </c>
      <c r="H8" s="311"/>
      <c r="I8" s="310"/>
      <c r="J8" s="309"/>
      <c r="K8" s="309"/>
      <c r="L8" s="309"/>
      <c r="M8" s="309"/>
      <c r="N8" s="309"/>
      <c r="O8" s="309"/>
      <c r="P8" s="309"/>
      <c r="Q8" s="310"/>
      <c r="R8" s="309"/>
      <c r="S8" s="309"/>
      <c r="T8" s="309"/>
      <c r="U8" s="309"/>
      <c r="V8" s="309"/>
      <c r="W8" s="310"/>
      <c r="X8" s="309"/>
      <c r="Y8" s="309"/>
      <c r="Z8" s="310"/>
      <c r="AA8" s="309"/>
      <c r="AB8" s="309"/>
      <c r="AC8" s="309"/>
      <c r="AD8" s="309"/>
      <c r="AE8" s="309"/>
      <c r="AF8" s="310"/>
      <c r="AG8" s="309"/>
      <c r="AH8" s="309"/>
      <c r="AI8" s="309"/>
      <c r="AJ8" s="309"/>
      <c r="AK8" s="309"/>
    </row>
    <row r="9" spans="1:37" ht="51" customHeight="1">
      <c r="A9" s="323" t="s">
        <v>2</v>
      </c>
      <c r="B9" s="439" t="s">
        <v>286</v>
      </c>
      <c r="C9" s="439"/>
      <c r="D9" s="351"/>
      <c r="E9" s="343">
        <f>E10+E12</f>
        <v>160000000</v>
      </c>
      <c r="F9" s="343">
        <f t="shared" ref="F9:G9" si="1">F10+F12</f>
        <v>122000000</v>
      </c>
      <c r="G9" s="343">
        <f t="shared" si="1"/>
        <v>38000000</v>
      </c>
      <c r="H9" s="346"/>
    </row>
    <row r="10" spans="1:37" ht="33.75" customHeight="1">
      <c r="A10" s="322">
        <v>1</v>
      </c>
      <c r="B10" s="437" t="s">
        <v>285</v>
      </c>
      <c r="C10" s="438"/>
      <c r="D10" s="352"/>
      <c r="E10" s="358">
        <f>E11</f>
        <v>80000000</v>
      </c>
      <c r="F10" s="358">
        <f>F11</f>
        <v>61000000</v>
      </c>
      <c r="G10" s="358">
        <f>G11</f>
        <v>19000000</v>
      </c>
      <c r="H10" s="322"/>
    </row>
    <row r="11" spans="1:37" ht="114.75">
      <c r="A11" s="320" t="s">
        <v>27</v>
      </c>
      <c r="B11" s="321" t="s">
        <v>287</v>
      </c>
      <c r="C11" s="362" t="s">
        <v>288</v>
      </c>
      <c r="D11" s="362" t="s">
        <v>289</v>
      </c>
      <c r="E11" s="344">
        <f>SUM(F11:G11)</f>
        <v>80000000</v>
      </c>
      <c r="F11" s="344">
        <v>61000000</v>
      </c>
      <c r="G11" s="344">
        <v>19000000</v>
      </c>
      <c r="H11" s="320"/>
      <c r="J11" s="366">
        <v>80</v>
      </c>
      <c r="K11" s="366">
        <f>J11*76%</f>
        <v>60.8</v>
      </c>
      <c r="L11" s="366">
        <f>J11*24%</f>
        <v>19.2</v>
      </c>
      <c r="Q11" s="301">
        <f>F11/E11</f>
        <v>0.76249999999999996</v>
      </c>
      <c r="R11" s="301">
        <f>G11/E11</f>
        <v>0.23749999999999999</v>
      </c>
    </row>
    <row r="12" spans="1:37" ht="31.5" customHeight="1">
      <c r="A12" s="322">
        <v>2</v>
      </c>
      <c r="B12" s="437" t="s">
        <v>309</v>
      </c>
      <c r="C12" s="438"/>
      <c r="D12" s="352"/>
      <c r="E12" s="358">
        <f>E13</f>
        <v>80000000</v>
      </c>
      <c r="F12" s="358">
        <f>F13</f>
        <v>61000000</v>
      </c>
      <c r="G12" s="358">
        <f t="shared" ref="G12" si="2">G13</f>
        <v>19000000</v>
      </c>
      <c r="H12" s="322"/>
      <c r="J12" s="366"/>
      <c r="K12" s="366"/>
      <c r="L12" s="366"/>
    </row>
    <row r="13" spans="1:37" ht="153" customHeight="1">
      <c r="A13" s="320" t="s">
        <v>27</v>
      </c>
      <c r="B13" s="321" t="s">
        <v>290</v>
      </c>
      <c r="C13" s="362" t="s">
        <v>291</v>
      </c>
      <c r="D13" s="362" t="s">
        <v>292</v>
      </c>
      <c r="E13" s="344">
        <f t="shared" ref="E13" si="3">SUM(F13:G13)</f>
        <v>80000000</v>
      </c>
      <c r="F13" s="344">
        <v>61000000</v>
      </c>
      <c r="G13" s="344">
        <v>19000000</v>
      </c>
      <c r="H13" s="320"/>
      <c r="J13" s="366">
        <v>80</v>
      </c>
      <c r="K13" s="366">
        <f>J13*76%</f>
        <v>60.8</v>
      </c>
      <c r="L13" s="366">
        <f>J13*24%</f>
        <v>19.2</v>
      </c>
    </row>
    <row r="14" spans="1:37" ht="47.25" customHeight="1">
      <c r="A14" s="323" t="s">
        <v>3</v>
      </c>
      <c r="B14" s="439" t="s">
        <v>278</v>
      </c>
      <c r="C14" s="439"/>
      <c r="D14" s="351"/>
      <c r="E14" s="343">
        <f>E15+E17</f>
        <v>141000000</v>
      </c>
      <c r="F14" s="343">
        <f t="shared" ref="F14:G14" si="4">F15+F17</f>
        <v>107000000</v>
      </c>
      <c r="G14" s="343">
        <f t="shared" si="4"/>
        <v>34000000</v>
      </c>
      <c r="H14" s="312"/>
      <c r="J14" s="366"/>
      <c r="K14" s="366"/>
      <c r="L14" s="366"/>
      <c r="M14" s="342"/>
      <c r="N14" s="342"/>
      <c r="O14" s="342"/>
      <c r="P14" s="342"/>
      <c r="Q14" s="342"/>
      <c r="R14" s="342"/>
    </row>
    <row r="15" spans="1:37" ht="34.5" customHeight="1">
      <c r="A15" s="322">
        <v>1</v>
      </c>
      <c r="B15" s="437" t="s">
        <v>310</v>
      </c>
      <c r="C15" s="438"/>
      <c r="D15" s="352"/>
      <c r="E15" s="358">
        <f>E16</f>
        <v>50000000</v>
      </c>
      <c r="F15" s="358">
        <f>F16</f>
        <v>38000000</v>
      </c>
      <c r="G15" s="358">
        <f>G16</f>
        <v>12000000</v>
      </c>
      <c r="H15" s="308"/>
      <c r="J15" s="366"/>
      <c r="K15" s="366"/>
      <c r="L15" s="366"/>
      <c r="M15" s="342"/>
      <c r="N15" s="342"/>
      <c r="O15" s="342"/>
      <c r="P15" s="342"/>
      <c r="Q15" s="342"/>
      <c r="R15" s="342"/>
    </row>
    <row r="16" spans="1:37" ht="142.5" customHeight="1">
      <c r="A16" s="320" t="s">
        <v>27</v>
      </c>
      <c r="B16" s="359" t="s">
        <v>48</v>
      </c>
      <c r="C16" s="364" t="s">
        <v>293</v>
      </c>
      <c r="D16" s="362" t="s">
        <v>294</v>
      </c>
      <c r="E16" s="344">
        <f t="shared" ref="E16:E17" si="5">SUM(F16:G16)</f>
        <v>50000000</v>
      </c>
      <c r="F16" s="344">
        <v>38000000</v>
      </c>
      <c r="G16" s="344">
        <v>12000000</v>
      </c>
      <c r="H16" s="307"/>
      <c r="J16" s="366">
        <v>50</v>
      </c>
      <c r="K16" s="366">
        <f>J16*76%</f>
        <v>38</v>
      </c>
      <c r="L16" s="366">
        <f>J16*24%</f>
        <v>12</v>
      </c>
      <c r="N16" s="342"/>
      <c r="O16" s="342"/>
      <c r="P16" s="342"/>
      <c r="Q16" s="367">
        <f>F16/E16</f>
        <v>0.76</v>
      </c>
      <c r="R16" s="367">
        <f>G16/E16</f>
        <v>0.24</v>
      </c>
    </row>
    <row r="17" spans="1:18" ht="42" customHeight="1">
      <c r="A17" s="322">
        <v>2</v>
      </c>
      <c r="B17" s="440" t="s">
        <v>311</v>
      </c>
      <c r="C17" s="440"/>
      <c r="D17" s="352"/>
      <c r="E17" s="358">
        <f t="shared" si="5"/>
        <v>91000000</v>
      </c>
      <c r="F17" s="358">
        <f>SUM(F18)</f>
        <v>69000000</v>
      </c>
      <c r="G17" s="358">
        <f>SUM(G18)</f>
        <v>22000000</v>
      </c>
      <c r="H17" s="308"/>
      <c r="J17" s="366"/>
      <c r="K17" s="366"/>
      <c r="L17" s="366"/>
      <c r="M17" s="342"/>
      <c r="N17" s="342"/>
      <c r="O17" s="342"/>
      <c r="P17" s="342"/>
      <c r="Q17" s="342"/>
      <c r="R17" s="342"/>
    </row>
    <row r="18" spans="1:18" ht="132.75" customHeight="1">
      <c r="A18" s="320" t="s">
        <v>27</v>
      </c>
      <c r="B18" s="360" t="s">
        <v>48</v>
      </c>
      <c r="C18" s="365" t="s">
        <v>295</v>
      </c>
      <c r="D18" s="362" t="s">
        <v>296</v>
      </c>
      <c r="E18" s="344">
        <f>SUM(F18:G18)</f>
        <v>91000000</v>
      </c>
      <c r="F18" s="344">
        <v>69000000</v>
      </c>
      <c r="G18" s="344">
        <v>22000000</v>
      </c>
      <c r="H18" s="307"/>
      <c r="J18" s="366">
        <v>90</v>
      </c>
      <c r="K18" s="366">
        <f>J18*76%</f>
        <v>68.400000000000006</v>
      </c>
      <c r="L18" s="366">
        <f>J18*24%</f>
        <v>21.599999999999998</v>
      </c>
      <c r="M18" s="342"/>
      <c r="N18" s="342"/>
      <c r="O18" s="342"/>
      <c r="P18" s="342"/>
      <c r="Q18" s="367">
        <f>F18/E18</f>
        <v>0.75824175824175821</v>
      </c>
      <c r="R18" s="367">
        <f>G18/E18</f>
        <v>0.24175824175824176</v>
      </c>
    </row>
    <row r="19" spans="1:18" ht="42" customHeight="1">
      <c r="A19" s="323" t="s">
        <v>4</v>
      </c>
      <c r="B19" s="439" t="s">
        <v>279</v>
      </c>
      <c r="C19" s="439"/>
      <c r="D19" s="351"/>
      <c r="E19" s="343">
        <f>E20</f>
        <v>110000000</v>
      </c>
      <c r="F19" s="343">
        <f t="shared" ref="F19:G19" si="6">F20</f>
        <v>86000000</v>
      </c>
      <c r="G19" s="343">
        <f t="shared" si="6"/>
        <v>24000000</v>
      </c>
      <c r="H19" s="312"/>
      <c r="J19" s="366"/>
      <c r="K19" s="366"/>
      <c r="L19" s="366"/>
      <c r="M19" s="342"/>
      <c r="N19" s="342"/>
      <c r="O19" s="342"/>
      <c r="P19" s="342"/>
      <c r="Q19" s="342"/>
      <c r="R19" s="342"/>
    </row>
    <row r="20" spans="1:18" ht="110.25" customHeight="1">
      <c r="A20" s="322">
        <v>1</v>
      </c>
      <c r="B20" s="437" t="s">
        <v>312</v>
      </c>
      <c r="C20" s="438"/>
      <c r="D20" s="352"/>
      <c r="E20" s="358">
        <f>SUM(E21:E22)</f>
        <v>110000000</v>
      </c>
      <c r="F20" s="358">
        <f>SUM(F21:F22)</f>
        <v>86000000</v>
      </c>
      <c r="G20" s="358">
        <f t="shared" ref="G20" si="7">SUM(G21:G22)</f>
        <v>24000000</v>
      </c>
      <c r="H20" s="308"/>
      <c r="J20" s="366"/>
      <c r="K20" s="366"/>
      <c r="L20" s="366"/>
      <c r="M20" s="342"/>
      <c r="N20" s="342"/>
      <c r="O20" s="342"/>
      <c r="P20" s="342"/>
      <c r="Q20" s="342"/>
      <c r="R20" s="342"/>
    </row>
    <row r="21" spans="1:18" ht="170.25" customHeight="1">
      <c r="A21" s="353" t="s">
        <v>27</v>
      </c>
      <c r="B21" s="361" t="s">
        <v>287</v>
      </c>
      <c r="C21" s="365" t="s">
        <v>297</v>
      </c>
      <c r="D21" s="362" t="s">
        <v>298</v>
      </c>
      <c r="E21" s="344">
        <f>SUM(F21:G21)</f>
        <v>50000000</v>
      </c>
      <c r="F21" s="344">
        <v>40000000</v>
      </c>
      <c r="G21" s="344">
        <v>10000000</v>
      </c>
      <c r="H21" s="307"/>
      <c r="J21" s="366">
        <v>50</v>
      </c>
      <c r="K21" s="366">
        <f>J21*76%</f>
        <v>38</v>
      </c>
      <c r="L21" s="366">
        <f>J21*24%</f>
        <v>12</v>
      </c>
      <c r="M21" s="342"/>
      <c r="N21" s="342"/>
      <c r="O21" s="342"/>
      <c r="P21" s="342"/>
      <c r="Q21" s="342"/>
      <c r="R21" s="342"/>
    </row>
    <row r="22" spans="1:18" ht="143.25" customHeight="1">
      <c r="A22" s="353" t="s">
        <v>27</v>
      </c>
      <c r="B22" s="359" t="s">
        <v>48</v>
      </c>
      <c r="C22" s="365" t="s">
        <v>299</v>
      </c>
      <c r="D22" s="362" t="s">
        <v>300</v>
      </c>
      <c r="E22" s="344">
        <f>SUM(F22:G22)</f>
        <v>60000000</v>
      </c>
      <c r="F22" s="344">
        <v>46000000</v>
      </c>
      <c r="G22" s="344">
        <v>14000000</v>
      </c>
      <c r="H22" s="307"/>
      <c r="J22" s="366">
        <v>60</v>
      </c>
      <c r="K22" s="366">
        <f>J22*76%</f>
        <v>45.6</v>
      </c>
      <c r="L22" s="366">
        <f>J22*24%</f>
        <v>14.399999999999999</v>
      </c>
      <c r="M22" s="342"/>
      <c r="N22" s="342"/>
      <c r="O22" s="342"/>
      <c r="P22" s="342"/>
      <c r="Q22" s="342"/>
      <c r="R22" s="342"/>
    </row>
    <row r="23" spans="1:18" ht="36.75" customHeight="1">
      <c r="A23" s="323" t="s">
        <v>17</v>
      </c>
      <c r="B23" s="439" t="s">
        <v>280</v>
      </c>
      <c r="C23" s="439"/>
      <c r="D23" s="351"/>
      <c r="E23" s="343">
        <f>E24</f>
        <v>30000000</v>
      </c>
      <c r="F23" s="343">
        <f t="shared" ref="F23:G23" si="8">F24</f>
        <v>24000000</v>
      </c>
      <c r="G23" s="343">
        <f t="shared" si="8"/>
        <v>6000000</v>
      </c>
      <c r="H23" s="312"/>
      <c r="J23" s="366"/>
      <c r="K23" s="366"/>
      <c r="L23" s="366"/>
      <c r="M23" s="342"/>
      <c r="N23" s="342"/>
      <c r="O23" s="342"/>
      <c r="P23" s="342"/>
      <c r="Q23" s="342"/>
      <c r="R23" s="342"/>
    </row>
    <row r="24" spans="1:18" ht="47.25" customHeight="1">
      <c r="A24" s="322">
        <v>1</v>
      </c>
      <c r="B24" s="437" t="s">
        <v>313</v>
      </c>
      <c r="C24" s="438"/>
      <c r="D24" s="352"/>
      <c r="E24" s="358">
        <f>E25</f>
        <v>30000000</v>
      </c>
      <c r="F24" s="358">
        <f>F25</f>
        <v>24000000</v>
      </c>
      <c r="G24" s="358">
        <f>G25</f>
        <v>6000000</v>
      </c>
      <c r="H24" s="363"/>
      <c r="J24" s="366"/>
      <c r="K24" s="366"/>
      <c r="L24" s="366"/>
      <c r="M24" s="342"/>
      <c r="N24" s="342"/>
      <c r="O24" s="342"/>
      <c r="P24" s="342"/>
      <c r="Q24" s="342"/>
      <c r="R24" s="342"/>
    </row>
    <row r="25" spans="1:18" ht="147" customHeight="1">
      <c r="A25" s="320" t="s">
        <v>27</v>
      </c>
      <c r="B25" s="359" t="s">
        <v>48</v>
      </c>
      <c r="C25" s="365" t="s">
        <v>301</v>
      </c>
      <c r="D25" s="362" t="s">
        <v>302</v>
      </c>
      <c r="E25" s="344">
        <f t="shared" ref="E25" si="9">SUM(F25:G25)</f>
        <v>30000000</v>
      </c>
      <c r="F25" s="344">
        <v>24000000</v>
      </c>
      <c r="G25" s="344">
        <v>6000000</v>
      </c>
      <c r="H25" s="307"/>
      <c r="J25" s="366">
        <v>31</v>
      </c>
      <c r="K25" s="366">
        <f>J25*76%</f>
        <v>23.56</v>
      </c>
      <c r="L25" s="366">
        <f>J25*24%</f>
        <v>7.4399999999999995</v>
      </c>
      <c r="M25" s="342"/>
      <c r="N25" s="342"/>
      <c r="O25" s="342"/>
      <c r="P25" s="342"/>
      <c r="Q25" s="342"/>
      <c r="R25" s="342"/>
    </row>
    <row r="26" spans="1:18">
      <c r="A26" s="320"/>
      <c r="B26" s="321"/>
      <c r="C26" s="345"/>
      <c r="D26" s="345"/>
      <c r="E26" s="344"/>
      <c r="F26" s="344"/>
      <c r="G26" s="344"/>
      <c r="H26" s="307"/>
      <c r="J26" s="366"/>
      <c r="K26" s="366"/>
      <c r="L26" s="366"/>
      <c r="M26" s="342"/>
      <c r="N26" s="342"/>
      <c r="O26" s="342"/>
      <c r="P26" s="342"/>
      <c r="Q26" s="342"/>
      <c r="R26" s="342"/>
    </row>
    <row r="27" spans="1:18" ht="30.75" customHeight="1">
      <c r="C27" s="306"/>
      <c r="D27" s="306"/>
      <c r="E27" s="305"/>
      <c r="F27" s="305"/>
      <c r="G27" s="304"/>
    </row>
  </sheetData>
  <mergeCells count="23">
    <mergeCell ref="AH1:AK1"/>
    <mergeCell ref="A2:H2"/>
    <mergeCell ref="A3:H3"/>
    <mergeCell ref="F4:G4"/>
    <mergeCell ref="E5:E6"/>
    <mergeCell ref="F5:G5"/>
    <mergeCell ref="H5:H6"/>
    <mergeCell ref="A5:A6"/>
    <mergeCell ref="B5:B6"/>
    <mergeCell ref="C5:C6"/>
    <mergeCell ref="D5:D6"/>
    <mergeCell ref="A1:H1"/>
    <mergeCell ref="B8:D8"/>
    <mergeCell ref="B9:C9"/>
    <mergeCell ref="B10:C10"/>
    <mergeCell ref="B15:C15"/>
    <mergeCell ref="B19:C19"/>
    <mergeCell ref="B24:C24"/>
    <mergeCell ref="B23:C23"/>
    <mergeCell ref="B14:C14"/>
    <mergeCell ref="B12:C12"/>
    <mergeCell ref="B17:C17"/>
    <mergeCell ref="B20:C20"/>
  </mergeCells>
  <pageMargins left="0.31" right="0.26" top="0.39" bottom="0.34" header="0.3" footer="0.2"/>
  <pageSetup paperSize="9"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17"/>
  <sheetViews>
    <sheetView tabSelected="1" zoomScale="70" zoomScaleNormal="70" workbookViewId="0">
      <selection activeCell="A2" sqref="A2:I2"/>
    </sheetView>
  </sheetViews>
  <sheetFormatPr defaultColWidth="7.625" defaultRowHeight="15.75"/>
  <cols>
    <col min="1" max="1" width="5.625" style="301" customWidth="1"/>
    <col min="2" max="2" width="32.125" style="301" customWidth="1"/>
    <col min="3" max="3" width="29.875" style="301" customWidth="1"/>
    <col min="4" max="4" width="19.125" style="301" hidden="1" customWidth="1"/>
    <col min="5" max="5" width="30.125" style="301" customWidth="1"/>
    <col min="6" max="6" width="14.5" style="303" customWidth="1"/>
    <col min="7" max="7" width="14.625" style="303" customWidth="1"/>
    <col min="8" max="8" width="12.5" style="302" customWidth="1"/>
    <col min="9" max="9" width="11.625" style="301" customWidth="1"/>
    <col min="10" max="10" width="23.75" style="301" customWidth="1"/>
    <col min="11" max="12" width="5.375" style="301" customWidth="1"/>
    <col min="13" max="14" width="4.5" style="301" customWidth="1"/>
    <col min="15" max="15" width="16.875" style="301" customWidth="1"/>
    <col min="16" max="18" width="3.625" style="301" hidden="1" customWidth="1"/>
    <col min="19" max="19" width="18.375" style="301" customWidth="1"/>
    <col min="20" max="20" width="14.75" style="301" customWidth="1"/>
    <col min="21" max="22" width="4.125" style="301" customWidth="1"/>
    <col min="23" max="23" width="3.5" style="301" customWidth="1"/>
    <col min="24" max="37" width="4.125" style="301" customWidth="1"/>
    <col min="38" max="38" width="5.375" style="301" customWidth="1"/>
    <col min="39" max="39" width="5.5" style="301" customWidth="1"/>
    <col min="40" max="16384" width="7.625" style="301"/>
  </cols>
  <sheetData>
    <row r="1" spans="1:39">
      <c r="A1" s="442" t="s">
        <v>273</v>
      </c>
      <c r="B1" s="442"/>
      <c r="C1" s="442"/>
      <c r="D1" s="442"/>
      <c r="E1" s="442"/>
      <c r="F1" s="442"/>
      <c r="G1" s="442"/>
      <c r="H1" s="442"/>
      <c r="I1" s="442"/>
      <c r="AJ1" s="442" t="s">
        <v>261</v>
      </c>
      <c r="AK1" s="442"/>
      <c r="AL1" s="442"/>
      <c r="AM1" s="442"/>
    </row>
    <row r="2" spans="1:39" ht="43.5" customHeight="1">
      <c r="A2" s="442" t="s">
        <v>274</v>
      </c>
      <c r="B2" s="442"/>
      <c r="C2" s="442"/>
      <c r="D2" s="442"/>
      <c r="E2" s="442"/>
      <c r="F2" s="442"/>
      <c r="G2" s="442"/>
      <c r="H2" s="442"/>
      <c r="I2" s="442"/>
      <c r="J2" s="370"/>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0"/>
      <c r="AM2" s="370"/>
    </row>
    <row r="3" spans="1:39">
      <c r="A3" s="443" t="str">
        <f>'I. TỔNG HỢP'!A3:F3</f>
        <v>(Kèm theo Nghị quyết số    /NQ-HĐND ngày     /8/2026 của HĐND xã Côn Minh)</v>
      </c>
      <c r="B3" s="443"/>
      <c r="C3" s="443"/>
      <c r="D3" s="443"/>
      <c r="E3" s="443"/>
      <c r="F3" s="443"/>
      <c r="G3" s="443"/>
      <c r="H3" s="443"/>
      <c r="I3" s="443"/>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row>
    <row r="4" spans="1:39">
      <c r="A4" s="372"/>
      <c r="B4" s="372"/>
      <c r="C4" s="372"/>
      <c r="D4" s="372"/>
      <c r="E4" s="375"/>
      <c r="F4" s="372"/>
      <c r="G4" s="444" t="s">
        <v>271</v>
      </c>
      <c r="H4" s="444"/>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row>
    <row r="5" spans="1:39" ht="25.5" customHeight="1">
      <c r="A5" s="445" t="s">
        <v>7</v>
      </c>
      <c r="B5" s="445" t="s">
        <v>260</v>
      </c>
      <c r="C5" s="445" t="s">
        <v>275</v>
      </c>
      <c r="D5" s="445" t="s">
        <v>272</v>
      </c>
      <c r="E5" s="445" t="s">
        <v>276</v>
      </c>
      <c r="F5" s="445" t="s">
        <v>255</v>
      </c>
      <c r="G5" s="445" t="s">
        <v>147</v>
      </c>
      <c r="H5" s="445"/>
      <c r="I5" s="446" t="s">
        <v>12</v>
      </c>
      <c r="J5" s="310"/>
      <c r="K5" s="309"/>
      <c r="L5" s="309"/>
      <c r="M5" s="309"/>
      <c r="N5" s="309"/>
      <c r="O5" s="309"/>
      <c r="P5" s="309"/>
      <c r="Q5" s="309"/>
      <c r="R5" s="309"/>
      <c r="S5" s="310"/>
      <c r="T5" s="309"/>
      <c r="U5" s="309"/>
      <c r="V5" s="309"/>
      <c r="W5" s="309"/>
      <c r="X5" s="309"/>
      <c r="Y5" s="310"/>
      <c r="Z5" s="309"/>
      <c r="AA5" s="309"/>
      <c r="AB5" s="310"/>
      <c r="AC5" s="309"/>
      <c r="AD5" s="309"/>
      <c r="AE5" s="309"/>
      <c r="AF5" s="309"/>
      <c r="AG5" s="309"/>
      <c r="AH5" s="310"/>
      <c r="AI5" s="309"/>
      <c r="AJ5" s="309"/>
      <c r="AK5" s="309"/>
      <c r="AL5" s="309"/>
      <c r="AM5" s="309"/>
    </row>
    <row r="6" spans="1:39" ht="25.5" customHeight="1">
      <c r="A6" s="445"/>
      <c r="B6" s="445"/>
      <c r="C6" s="445"/>
      <c r="D6" s="445"/>
      <c r="E6" s="445"/>
      <c r="F6" s="445"/>
      <c r="G6" s="373" t="s">
        <v>259</v>
      </c>
      <c r="H6" s="374" t="s">
        <v>64</v>
      </c>
      <c r="I6" s="446"/>
      <c r="J6" s="310"/>
      <c r="K6" s="309"/>
      <c r="L6" s="309"/>
      <c r="M6" s="309"/>
      <c r="N6" s="309"/>
      <c r="O6" s="309"/>
      <c r="P6" s="309"/>
      <c r="Q6" s="309"/>
      <c r="R6" s="309"/>
      <c r="S6" s="310"/>
      <c r="T6" s="309"/>
      <c r="U6" s="309"/>
      <c r="V6" s="309"/>
      <c r="W6" s="309"/>
      <c r="X6" s="309"/>
      <c r="Y6" s="310"/>
      <c r="Z6" s="309"/>
      <c r="AA6" s="309"/>
      <c r="AB6" s="310"/>
      <c r="AC6" s="309"/>
      <c r="AD6" s="309"/>
      <c r="AE6" s="309"/>
      <c r="AF6" s="309"/>
      <c r="AG6" s="309"/>
      <c r="AH6" s="310"/>
      <c r="AI6" s="309"/>
      <c r="AJ6" s="309"/>
      <c r="AK6" s="309"/>
      <c r="AL6" s="309"/>
      <c r="AM6" s="309"/>
    </row>
    <row r="7" spans="1:39" ht="18.600000000000001" customHeight="1">
      <c r="A7" s="314">
        <v>1</v>
      </c>
      <c r="B7" s="314">
        <v>2</v>
      </c>
      <c r="C7" s="314">
        <v>3</v>
      </c>
      <c r="D7" s="314">
        <v>4</v>
      </c>
      <c r="E7" s="314">
        <v>4</v>
      </c>
      <c r="F7" s="314" t="s">
        <v>277</v>
      </c>
      <c r="G7" s="314">
        <v>6</v>
      </c>
      <c r="H7" s="314">
        <v>7</v>
      </c>
      <c r="I7" s="313">
        <v>8</v>
      </c>
      <c r="J7" s="310"/>
      <c r="K7" s="309"/>
      <c r="L7" s="309"/>
      <c r="M7" s="309"/>
      <c r="N7" s="309"/>
      <c r="O7" s="309"/>
      <c r="P7" s="309"/>
      <c r="Q7" s="309"/>
      <c r="R7" s="309"/>
      <c r="S7" s="310"/>
      <c r="T7" s="309"/>
      <c r="U7" s="309"/>
      <c r="V7" s="309"/>
      <c r="W7" s="309"/>
      <c r="X7" s="309"/>
      <c r="Y7" s="310"/>
      <c r="Z7" s="309"/>
      <c r="AA7" s="309"/>
      <c r="AB7" s="310"/>
      <c r="AC7" s="309"/>
      <c r="AD7" s="309"/>
      <c r="AE7" s="309"/>
      <c r="AF7" s="309"/>
      <c r="AG7" s="309"/>
      <c r="AH7" s="310"/>
      <c r="AI7" s="309"/>
      <c r="AJ7" s="309"/>
      <c r="AK7" s="309"/>
      <c r="AL7" s="309"/>
      <c r="AM7" s="309"/>
    </row>
    <row r="8" spans="1:39" ht="29.25" customHeight="1">
      <c r="A8" s="381"/>
      <c r="B8" s="441" t="s">
        <v>255</v>
      </c>
      <c r="C8" s="441"/>
      <c r="D8" s="441"/>
      <c r="E8" s="441"/>
      <c r="F8" s="343">
        <f>+F9+F11</f>
        <v>270000000</v>
      </c>
      <c r="G8" s="343">
        <f>+G9+G11</f>
        <v>270000000</v>
      </c>
      <c r="H8" s="343">
        <f>+H9+H11</f>
        <v>0</v>
      </c>
      <c r="I8" s="311"/>
      <c r="J8" s="310"/>
      <c r="K8" s="309"/>
      <c r="L8" s="309"/>
      <c r="M8" s="309"/>
      <c r="N8" s="309"/>
      <c r="O8" s="309"/>
      <c r="P8" s="309"/>
      <c r="Q8" s="309"/>
      <c r="R8" s="309"/>
      <c r="S8" s="310"/>
      <c r="T8" s="309"/>
      <c r="U8" s="309"/>
      <c r="V8" s="309"/>
      <c r="W8" s="309"/>
      <c r="X8" s="309"/>
      <c r="Y8" s="310"/>
      <c r="Z8" s="309"/>
      <c r="AA8" s="309"/>
      <c r="AB8" s="310"/>
      <c r="AC8" s="309"/>
      <c r="AD8" s="309"/>
      <c r="AE8" s="309"/>
      <c r="AF8" s="309"/>
      <c r="AG8" s="309"/>
      <c r="AH8" s="310"/>
      <c r="AI8" s="309"/>
      <c r="AJ8" s="309"/>
      <c r="AK8" s="309"/>
      <c r="AL8" s="309"/>
      <c r="AM8" s="309"/>
    </row>
    <row r="9" spans="1:39" ht="42" customHeight="1">
      <c r="A9" s="323" t="s">
        <v>2</v>
      </c>
      <c r="B9" s="439" t="s">
        <v>304</v>
      </c>
      <c r="C9" s="439"/>
      <c r="D9" s="350"/>
      <c r="E9" s="351"/>
      <c r="F9" s="343">
        <f>F10</f>
        <v>50000000</v>
      </c>
      <c r="G9" s="343">
        <f>G10</f>
        <v>50000000</v>
      </c>
      <c r="H9" s="343"/>
      <c r="I9" s="381"/>
      <c r="O9" s="342"/>
      <c r="P9" s="342"/>
      <c r="Q9" s="342"/>
      <c r="R9" s="342"/>
      <c r="S9" s="342"/>
      <c r="T9" s="342"/>
    </row>
    <row r="10" spans="1:39" ht="180.75" customHeight="1">
      <c r="A10" s="323" t="s">
        <v>27</v>
      </c>
      <c r="B10" s="321" t="s">
        <v>315</v>
      </c>
      <c r="C10" s="362" t="s">
        <v>316</v>
      </c>
      <c r="D10" s="350"/>
      <c r="E10" s="362" t="s">
        <v>306</v>
      </c>
      <c r="F10" s="344">
        <f>+G10+H10</f>
        <v>50000000</v>
      </c>
      <c r="G10" s="344">
        <v>50000000</v>
      </c>
      <c r="H10" s="343"/>
      <c r="I10" s="381"/>
      <c r="O10" s="342"/>
      <c r="P10" s="342"/>
      <c r="Q10" s="342"/>
      <c r="R10" s="342"/>
      <c r="S10" s="342"/>
      <c r="T10" s="342"/>
    </row>
    <row r="11" spans="1:39" ht="48" customHeight="1">
      <c r="A11" s="323" t="s">
        <v>3</v>
      </c>
      <c r="B11" s="439" t="s">
        <v>327</v>
      </c>
      <c r="C11" s="439"/>
      <c r="D11" s="350"/>
      <c r="E11" s="385"/>
      <c r="F11" s="343">
        <f>F12+F14+F16</f>
        <v>220000000</v>
      </c>
      <c r="G11" s="343">
        <f t="shared" ref="G11:H11" si="0">G12+G14+G16</f>
        <v>220000000</v>
      </c>
      <c r="H11" s="343">
        <f t="shared" si="0"/>
        <v>0</v>
      </c>
      <c r="I11" s="381"/>
      <c r="O11" s="342"/>
      <c r="P11" s="342"/>
      <c r="Q11" s="342"/>
      <c r="R11" s="342"/>
      <c r="S11" s="342"/>
      <c r="T11" s="342"/>
    </row>
    <row r="12" spans="1:39" ht="39.75" customHeight="1">
      <c r="A12" s="322">
        <v>1</v>
      </c>
      <c r="B12" s="440" t="s">
        <v>324</v>
      </c>
      <c r="C12" s="440"/>
      <c r="D12" s="384"/>
      <c r="E12" s="388"/>
      <c r="F12" s="358">
        <f>F13</f>
        <v>80000000</v>
      </c>
      <c r="G12" s="358">
        <f>G13</f>
        <v>80000000</v>
      </c>
      <c r="H12" s="358">
        <f>H13</f>
        <v>0</v>
      </c>
      <c r="I12" s="308"/>
      <c r="O12" s="342"/>
      <c r="P12" s="342"/>
      <c r="Q12" s="342"/>
      <c r="R12" s="342"/>
      <c r="S12" s="342"/>
      <c r="T12" s="342"/>
    </row>
    <row r="13" spans="1:39" ht="186" customHeight="1">
      <c r="A13" s="323" t="s">
        <v>27</v>
      </c>
      <c r="B13" s="321" t="s">
        <v>315</v>
      </c>
      <c r="C13" s="321" t="s">
        <v>322</v>
      </c>
      <c r="D13" s="350"/>
      <c r="E13" s="389" t="s">
        <v>319</v>
      </c>
      <c r="F13" s="344">
        <f>+G13+H13</f>
        <v>80000000</v>
      </c>
      <c r="G13" s="379">
        <v>80000000</v>
      </c>
      <c r="H13" s="343"/>
      <c r="I13" s="381"/>
      <c r="O13" s="342"/>
      <c r="P13" s="342"/>
      <c r="Q13" s="342"/>
      <c r="R13" s="342"/>
      <c r="S13" s="342"/>
      <c r="T13" s="342"/>
    </row>
    <row r="14" spans="1:39" ht="40.5" customHeight="1">
      <c r="A14" s="322">
        <v>2</v>
      </c>
      <c r="B14" s="440" t="s">
        <v>325</v>
      </c>
      <c r="C14" s="440"/>
      <c r="D14" s="384"/>
      <c r="E14" s="390"/>
      <c r="F14" s="358">
        <f>F15</f>
        <v>80000000</v>
      </c>
      <c r="G14" s="391">
        <f>G15</f>
        <v>80000000</v>
      </c>
      <c r="H14" s="358">
        <f>H15</f>
        <v>0</v>
      </c>
      <c r="I14" s="308"/>
      <c r="O14" s="342"/>
      <c r="P14" s="342"/>
      <c r="Q14" s="342"/>
      <c r="R14" s="342"/>
      <c r="S14" s="342"/>
      <c r="T14" s="342"/>
    </row>
    <row r="15" spans="1:39" ht="213" customHeight="1">
      <c r="A15" s="323" t="s">
        <v>27</v>
      </c>
      <c r="B15" s="321" t="s">
        <v>48</v>
      </c>
      <c r="C15" s="321" t="s">
        <v>321</v>
      </c>
      <c r="D15" s="307"/>
      <c r="E15" s="386" t="s">
        <v>318</v>
      </c>
      <c r="F15" s="344">
        <f t="shared" ref="F15:F17" si="1">+G15+H15</f>
        <v>80000000</v>
      </c>
      <c r="G15" s="380">
        <v>80000000</v>
      </c>
      <c r="H15" s="376"/>
      <c r="I15" s="307"/>
    </row>
    <row r="16" spans="1:39" ht="47.25" customHeight="1">
      <c r="A16" s="322">
        <v>3</v>
      </c>
      <c r="B16" s="440" t="s">
        <v>326</v>
      </c>
      <c r="C16" s="440"/>
      <c r="D16" s="308"/>
      <c r="E16" s="387"/>
      <c r="F16" s="358">
        <f>F17</f>
        <v>60000000</v>
      </c>
      <c r="G16" s="382">
        <f>G17</f>
        <v>60000000</v>
      </c>
      <c r="H16" s="383">
        <f>H17</f>
        <v>0</v>
      </c>
      <c r="I16" s="308"/>
    </row>
    <row r="17" spans="1:9" ht="123" customHeight="1">
      <c r="A17" s="323" t="s">
        <v>27</v>
      </c>
      <c r="B17" s="321" t="s">
        <v>48</v>
      </c>
      <c r="C17" s="378" t="s">
        <v>323</v>
      </c>
      <c r="D17" s="307"/>
      <c r="E17" s="386" t="s">
        <v>320</v>
      </c>
      <c r="F17" s="344">
        <f t="shared" si="1"/>
        <v>60000000</v>
      </c>
      <c r="G17" s="380">
        <v>60000000</v>
      </c>
      <c r="H17" s="377"/>
      <c r="I17" s="307"/>
    </row>
  </sheetData>
  <mergeCells count="19">
    <mergeCell ref="AJ1:AM1"/>
    <mergeCell ref="A2:I2"/>
    <mergeCell ref="A3:I3"/>
    <mergeCell ref="G4:H4"/>
    <mergeCell ref="A5:A6"/>
    <mergeCell ref="B5:B6"/>
    <mergeCell ref="C5:C6"/>
    <mergeCell ref="D5:D6"/>
    <mergeCell ref="E5:E6"/>
    <mergeCell ref="F5:F6"/>
    <mergeCell ref="G5:H5"/>
    <mergeCell ref="I5:I6"/>
    <mergeCell ref="B12:C12"/>
    <mergeCell ref="B14:C14"/>
    <mergeCell ref="B16:C16"/>
    <mergeCell ref="B11:C11"/>
    <mergeCell ref="A1:I1"/>
    <mergeCell ref="B8:E8"/>
    <mergeCell ref="B9:C9"/>
  </mergeCells>
  <pageMargins left="0.56496062999999996" right="2.5590551E-2" top="0.39370078740157499" bottom="0.35433070866141703" header="0.31496062992126" footer="0.196850393700787"/>
  <pageSetup paperSize="9" scale="85" fitToHeight="2" orientation="landscape" r:id="rId1"/>
  <headerFooter>
    <oddFooter>&amp;C&amp;".VnArial Narrow,Regular"&amp;P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13"/>
  <sheetViews>
    <sheetView zoomScaleNormal="100" workbookViewId="0">
      <selection activeCell="A2" sqref="A2:I2"/>
    </sheetView>
  </sheetViews>
  <sheetFormatPr defaultColWidth="7.625" defaultRowHeight="15.75"/>
  <cols>
    <col min="1" max="1" width="5.625" style="301" customWidth="1"/>
    <col min="2" max="2" width="34.125" style="301" customWidth="1"/>
    <col min="3" max="3" width="31.875" style="301" customWidth="1"/>
    <col min="4" max="4" width="19.125" style="301" hidden="1" customWidth="1"/>
    <col min="5" max="5" width="26.625" style="301" customWidth="1"/>
    <col min="6" max="6" width="14.5" style="303" customWidth="1"/>
    <col min="7" max="7" width="14.625" style="303" customWidth="1"/>
    <col min="8" max="8" width="12.5" style="302" customWidth="1"/>
    <col min="9" max="9" width="11.625" style="301" customWidth="1"/>
    <col min="10" max="10" width="23.75" style="301" customWidth="1"/>
    <col min="11" max="12" width="5.375" style="301" customWidth="1"/>
    <col min="13" max="14" width="4.5" style="301" customWidth="1"/>
    <col min="15" max="15" width="16.875" style="301" customWidth="1"/>
    <col min="16" max="18" width="3.625" style="301" hidden="1" customWidth="1"/>
    <col min="19" max="19" width="18.375" style="301" customWidth="1"/>
    <col min="20" max="20" width="14.75" style="301" customWidth="1"/>
    <col min="21" max="22" width="4.125" style="301" customWidth="1"/>
    <col min="23" max="23" width="3.5" style="301" customWidth="1"/>
    <col min="24" max="37" width="4.125" style="301" customWidth="1"/>
    <col min="38" max="38" width="5.375" style="301" customWidth="1"/>
    <col min="39" max="39" width="5.5" style="301" customWidth="1"/>
    <col min="40" max="16384" width="7.625" style="301"/>
  </cols>
  <sheetData>
    <row r="1" spans="1:39">
      <c r="A1" s="442" t="s">
        <v>273</v>
      </c>
      <c r="B1" s="442"/>
      <c r="C1" s="442"/>
      <c r="D1" s="442"/>
      <c r="E1" s="442"/>
      <c r="F1" s="442"/>
      <c r="G1" s="442"/>
      <c r="H1" s="442"/>
      <c r="I1" s="442"/>
      <c r="AJ1" s="442" t="s">
        <v>261</v>
      </c>
      <c r="AK1" s="442"/>
      <c r="AL1" s="442"/>
      <c r="AM1" s="442"/>
    </row>
    <row r="2" spans="1:39" ht="43.5" customHeight="1">
      <c r="A2" s="442" t="s">
        <v>274</v>
      </c>
      <c r="B2" s="442"/>
      <c r="C2" s="442"/>
      <c r="D2" s="442"/>
      <c r="E2" s="442"/>
      <c r="F2" s="442"/>
      <c r="G2" s="442"/>
      <c r="H2" s="442"/>
      <c r="I2" s="442"/>
      <c r="J2" s="319"/>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319"/>
      <c r="AJ2" s="319"/>
      <c r="AK2" s="319"/>
      <c r="AL2" s="319"/>
      <c r="AM2" s="319"/>
    </row>
    <row r="3" spans="1:39">
      <c r="A3" s="443" t="str">
        <f>'TỔNG HỢP'!A3:F3</f>
        <v>(Kèm theo Tờ trình số           /TTr-UBND ngày       /8/2026 của UBND xã Côn Minh)</v>
      </c>
      <c r="B3" s="443"/>
      <c r="C3" s="443"/>
      <c r="D3" s="443"/>
      <c r="E3" s="443"/>
      <c r="F3" s="443"/>
      <c r="G3" s="443"/>
      <c r="H3" s="443"/>
      <c r="I3" s="443"/>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c r="AI3" s="319"/>
      <c r="AJ3" s="319"/>
      <c r="AK3" s="319"/>
      <c r="AL3" s="319"/>
      <c r="AM3" s="319"/>
    </row>
    <row r="4" spans="1:39">
      <c r="A4" s="318"/>
      <c r="B4" s="318"/>
      <c r="C4" s="318"/>
      <c r="D4" s="339"/>
      <c r="E4" s="339"/>
      <c r="F4" s="318"/>
      <c r="G4" s="444" t="s">
        <v>271</v>
      </c>
      <c r="H4" s="444"/>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c r="AK4" s="317"/>
      <c r="AL4" s="317"/>
      <c r="AM4" s="317"/>
    </row>
    <row r="5" spans="1:39" ht="25.5" customHeight="1">
      <c r="A5" s="445" t="s">
        <v>7</v>
      </c>
      <c r="B5" s="445" t="s">
        <v>260</v>
      </c>
      <c r="C5" s="445" t="s">
        <v>275</v>
      </c>
      <c r="D5" s="445" t="s">
        <v>272</v>
      </c>
      <c r="E5" s="445" t="s">
        <v>276</v>
      </c>
      <c r="F5" s="445" t="s">
        <v>255</v>
      </c>
      <c r="G5" s="445" t="s">
        <v>147</v>
      </c>
      <c r="H5" s="445"/>
      <c r="I5" s="446" t="s">
        <v>12</v>
      </c>
      <c r="J5" s="310"/>
      <c r="K5" s="309"/>
      <c r="L5" s="309"/>
      <c r="M5" s="309"/>
      <c r="N5" s="309"/>
      <c r="O5" s="309"/>
      <c r="P5" s="309"/>
      <c r="Q5" s="309"/>
      <c r="R5" s="309"/>
      <c r="S5" s="310"/>
      <c r="T5" s="309"/>
      <c r="U5" s="309"/>
      <c r="V5" s="309"/>
      <c r="W5" s="309"/>
      <c r="X5" s="309"/>
      <c r="Y5" s="310"/>
      <c r="Z5" s="309"/>
      <c r="AA5" s="309"/>
      <c r="AB5" s="310"/>
      <c r="AC5" s="309"/>
      <c r="AD5" s="309"/>
      <c r="AE5" s="309"/>
      <c r="AF5" s="309"/>
      <c r="AG5" s="309"/>
      <c r="AH5" s="310"/>
      <c r="AI5" s="309"/>
      <c r="AJ5" s="309"/>
      <c r="AK5" s="309"/>
      <c r="AL5" s="309"/>
      <c r="AM5" s="309"/>
    </row>
    <row r="6" spans="1:39" ht="25.5" customHeight="1">
      <c r="A6" s="445"/>
      <c r="B6" s="445"/>
      <c r="C6" s="445"/>
      <c r="D6" s="445"/>
      <c r="E6" s="445"/>
      <c r="F6" s="445"/>
      <c r="G6" s="316" t="s">
        <v>259</v>
      </c>
      <c r="H6" s="315" t="s">
        <v>64</v>
      </c>
      <c r="I6" s="446"/>
      <c r="J6" s="310"/>
      <c r="K6" s="309"/>
      <c r="L6" s="309"/>
      <c r="M6" s="309"/>
      <c r="N6" s="309"/>
      <c r="O6" s="309"/>
      <c r="P6" s="309"/>
      <c r="Q6" s="309"/>
      <c r="R6" s="309"/>
      <c r="S6" s="310"/>
      <c r="T6" s="309"/>
      <c r="U6" s="309"/>
      <c r="V6" s="309"/>
      <c r="W6" s="309"/>
      <c r="X6" s="309"/>
      <c r="Y6" s="310"/>
      <c r="Z6" s="309"/>
      <c r="AA6" s="309"/>
      <c r="AB6" s="310"/>
      <c r="AC6" s="309"/>
      <c r="AD6" s="309"/>
      <c r="AE6" s="309"/>
      <c r="AF6" s="309"/>
      <c r="AG6" s="309"/>
      <c r="AH6" s="310"/>
      <c r="AI6" s="309"/>
      <c r="AJ6" s="309"/>
      <c r="AK6" s="309"/>
      <c r="AL6" s="309"/>
      <c r="AM6" s="309"/>
    </row>
    <row r="7" spans="1:39" ht="18.600000000000001" customHeight="1">
      <c r="A7" s="314">
        <v>1</v>
      </c>
      <c r="B7" s="314">
        <v>2</v>
      </c>
      <c r="C7" s="314">
        <v>3</v>
      </c>
      <c r="D7" s="314">
        <v>4</v>
      </c>
      <c r="E7" s="314">
        <v>4</v>
      </c>
      <c r="F7" s="314" t="s">
        <v>277</v>
      </c>
      <c r="G7" s="314">
        <v>6</v>
      </c>
      <c r="H7" s="314">
        <v>7</v>
      </c>
      <c r="I7" s="313">
        <v>8</v>
      </c>
      <c r="J7" s="310"/>
      <c r="K7" s="309"/>
      <c r="L7" s="309"/>
      <c r="M7" s="309"/>
      <c r="N7" s="309"/>
      <c r="O7" s="309"/>
      <c r="P7" s="309"/>
      <c r="Q7" s="309"/>
      <c r="R7" s="309"/>
      <c r="S7" s="310"/>
      <c r="T7" s="309"/>
      <c r="U7" s="309"/>
      <c r="V7" s="309"/>
      <c r="W7" s="309"/>
      <c r="X7" s="309"/>
      <c r="Y7" s="310"/>
      <c r="Z7" s="309"/>
      <c r="AA7" s="309"/>
      <c r="AB7" s="310"/>
      <c r="AC7" s="309"/>
      <c r="AD7" s="309"/>
      <c r="AE7" s="309"/>
      <c r="AF7" s="309"/>
      <c r="AG7" s="309"/>
      <c r="AH7" s="310"/>
      <c r="AI7" s="309"/>
      <c r="AJ7" s="309"/>
      <c r="AK7" s="309"/>
      <c r="AL7" s="309"/>
      <c r="AM7" s="309"/>
    </row>
    <row r="8" spans="1:39" ht="29.25" customHeight="1">
      <c r="A8" s="312"/>
      <c r="B8" s="441" t="s">
        <v>255</v>
      </c>
      <c r="C8" s="441"/>
      <c r="D8" s="441"/>
      <c r="E8" s="441"/>
      <c r="F8" s="343">
        <f>+F9+F11</f>
        <v>270000000</v>
      </c>
      <c r="G8" s="343">
        <f>+G9+G11</f>
        <v>270000000</v>
      </c>
      <c r="H8" s="343">
        <f>+H9+H11</f>
        <v>0</v>
      </c>
      <c r="I8" s="311"/>
      <c r="J8" s="310"/>
      <c r="K8" s="309"/>
      <c r="L8" s="309"/>
      <c r="M8" s="309"/>
      <c r="N8" s="309"/>
      <c r="O8" s="309"/>
      <c r="P8" s="309"/>
      <c r="Q8" s="309"/>
      <c r="R8" s="309"/>
      <c r="S8" s="310"/>
      <c r="T8" s="309"/>
      <c r="U8" s="309"/>
      <c r="V8" s="309"/>
      <c r="W8" s="309"/>
      <c r="X8" s="309"/>
      <c r="Y8" s="310"/>
      <c r="Z8" s="309"/>
      <c r="AA8" s="309"/>
      <c r="AB8" s="310"/>
      <c r="AC8" s="309"/>
      <c r="AD8" s="309"/>
      <c r="AE8" s="309"/>
      <c r="AF8" s="309"/>
      <c r="AG8" s="309"/>
      <c r="AH8" s="310"/>
      <c r="AI8" s="309"/>
      <c r="AJ8" s="309"/>
      <c r="AK8" s="309"/>
      <c r="AL8" s="309"/>
      <c r="AM8" s="309"/>
    </row>
    <row r="9" spans="1:39" ht="42" customHeight="1">
      <c r="A9" s="323" t="s">
        <v>2</v>
      </c>
      <c r="B9" s="447" t="s">
        <v>304</v>
      </c>
      <c r="C9" s="448"/>
      <c r="D9" s="350"/>
      <c r="E9" s="351"/>
      <c r="F9" s="343">
        <f>F10</f>
        <v>50000000</v>
      </c>
      <c r="G9" s="343">
        <f>G10</f>
        <v>50000000</v>
      </c>
      <c r="H9" s="343"/>
      <c r="I9" s="312"/>
      <c r="O9" s="342"/>
      <c r="P9" s="342"/>
      <c r="Q9" s="342"/>
      <c r="R9" s="342"/>
      <c r="S9" s="342"/>
      <c r="T9" s="342"/>
    </row>
    <row r="10" spans="1:39" ht="252.75" customHeight="1">
      <c r="A10" s="323" t="s">
        <v>27</v>
      </c>
      <c r="B10" s="321" t="s">
        <v>315</v>
      </c>
      <c r="C10" s="321" t="s">
        <v>316</v>
      </c>
      <c r="D10" s="350"/>
      <c r="E10" s="321" t="s">
        <v>306</v>
      </c>
      <c r="F10" s="344">
        <f>+G10+H10</f>
        <v>50000000</v>
      </c>
      <c r="G10" s="344">
        <v>50000000</v>
      </c>
      <c r="H10" s="343"/>
      <c r="I10" s="312"/>
      <c r="O10" s="342"/>
      <c r="P10" s="342"/>
      <c r="Q10" s="342"/>
      <c r="R10" s="342"/>
      <c r="S10" s="342"/>
      <c r="T10" s="342"/>
    </row>
    <row r="11" spans="1:39" ht="48" customHeight="1">
      <c r="A11" s="323" t="s">
        <v>3</v>
      </c>
      <c r="B11" s="447" t="s">
        <v>305</v>
      </c>
      <c r="C11" s="448"/>
      <c r="D11" s="350"/>
      <c r="E11" s="351"/>
      <c r="F11" s="343">
        <f>F12</f>
        <v>220000000</v>
      </c>
      <c r="G11" s="343">
        <f t="shared" ref="G11:H11" si="0">G12</f>
        <v>220000000</v>
      </c>
      <c r="H11" s="343">
        <f t="shared" si="0"/>
        <v>0</v>
      </c>
      <c r="I11" s="312"/>
      <c r="O11" s="342"/>
      <c r="P11" s="342"/>
      <c r="Q11" s="342"/>
      <c r="R11" s="342"/>
      <c r="S11" s="342"/>
      <c r="T11" s="342"/>
    </row>
    <row r="12" spans="1:39" ht="267.75">
      <c r="A12" s="323" t="s">
        <v>27</v>
      </c>
      <c r="B12" s="321" t="s">
        <v>308</v>
      </c>
      <c r="C12" s="321" t="s">
        <v>314</v>
      </c>
      <c r="D12" s="350"/>
      <c r="E12" s="345" t="s">
        <v>307</v>
      </c>
      <c r="F12" s="344">
        <f>+G12+H12</f>
        <v>220000000</v>
      </c>
      <c r="G12" s="344">
        <v>220000000</v>
      </c>
      <c r="H12" s="343"/>
      <c r="I12" s="312"/>
      <c r="O12" s="342"/>
      <c r="P12" s="342"/>
      <c r="Q12" s="342"/>
      <c r="R12" s="342"/>
      <c r="S12" s="342"/>
      <c r="T12" s="342"/>
    </row>
    <row r="13" spans="1:39" ht="30.75" customHeight="1">
      <c r="C13" s="306"/>
      <c r="D13" s="306"/>
      <c r="E13" s="306"/>
      <c r="F13" s="305"/>
      <c r="G13" s="305"/>
      <c r="H13" s="304"/>
    </row>
  </sheetData>
  <mergeCells count="16">
    <mergeCell ref="B11:C11"/>
    <mergeCell ref="B9:C9"/>
    <mergeCell ref="A1:I1"/>
    <mergeCell ref="B8:E8"/>
    <mergeCell ref="AJ1:AM1"/>
    <mergeCell ref="G4:H4"/>
    <mergeCell ref="A2:I2"/>
    <mergeCell ref="A3:I3"/>
    <mergeCell ref="G5:H5"/>
    <mergeCell ref="F5:F6"/>
    <mergeCell ref="A5:A6"/>
    <mergeCell ref="B5:B6"/>
    <mergeCell ref="C5:C6"/>
    <mergeCell ref="D5:D6"/>
    <mergeCell ref="E5:E6"/>
    <mergeCell ref="I5:I6"/>
  </mergeCells>
  <pageMargins left="0.31" right="0.26" top="0.39" bottom="0.34" header="0.3" footer="0.2"/>
  <pageSetup paperSize="9"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sheetPr>
  <dimension ref="A1:W54"/>
  <sheetViews>
    <sheetView zoomScale="80" zoomScaleNormal="80" workbookViewId="0">
      <selection activeCell="K17" sqref="K17"/>
    </sheetView>
  </sheetViews>
  <sheetFormatPr defaultColWidth="9" defaultRowHeight="15"/>
  <cols>
    <col min="1" max="1" width="6.25" style="6" customWidth="1"/>
    <col min="2" max="2" width="31.125" style="7" customWidth="1"/>
    <col min="3" max="3" width="13.125" style="8" customWidth="1"/>
    <col min="4" max="4" width="12.875" style="9" customWidth="1"/>
    <col min="5" max="5" width="13.875" style="7" customWidth="1"/>
    <col min="6" max="6" width="14.75" style="10" customWidth="1"/>
    <col min="7" max="7" width="12.25" style="7" customWidth="1"/>
    <col min="8" max="9" width="12.25" style="10" customWidth="1"/>
    <col min="10" max="17" width="12.25" style="7" customWidth="1"/>
    <col min="18" max="18" width="15.375" style="7" customWidth="1"/>
    <col min="19" max="16384" width="9" style="7"/>
  </cols>
  <sheetData>
    <row r="1" spans="1:23" ht="15.75">
      <c r="N1" s="466" t="s">
        <v>198</v>
      </c>
      <c r="O1" s="466"/>
      <c r="P1" s="466"/>
      <c r="Q1" s="466"/>
      <c r="R1" s="466"/>
    </row>
    <row r="2" spans="1:23" ht="24" customHeight="1">
      <c r="E2" s="452"/>
      <c r="F2" s="452"/>
      <c r="N2" s="412"/>
      <c r="O2" s="412"/>
      <c r="P2" s="412"/>
      <c r="Q2" s="412"/>
      <c r="R2" s="412"/>
    </row>
    <row r="3" spans="1:23" ht="19.5" customHeight="1">
      <c r="A3" s="465" t="s">
        <v>62</v>
      </c>
      <c r="B3" s="465"/>
      <c r="C3" s="465"/>
      <c r="D3" s="465"/>
      <c r="E3" s="465"/>
      <c r="F3" s="465"/>
      <c r="G3" s="465"/>
      <c r="H3" s="465"/>
      <c r="I3" s="465"/>
      <c r="J3" s="465"/>
      <c r="K3" s="465"/>
      <c r="L3" s="465"/>
      <c r="M3" s="465"/>
      <c r="N3" s="465"/>
      <c r="O3" s="465"/>
      <c r="P3" s="465"/>
      <c r="Q3" s="465"/>
      <c r="R3" s="465"/>
    </row>
    <row r="4" spans="1:23" ht="18.75" customHeight="1">
      <c r="A4" s="454"/>
      <c r="B4" s="454"/>
      <c r="C4" s="454"/>
      <c r="D4" s="454"/>
      <c r="E4" s="454"/>
      <c r="F4" s="454"/>
      <c r="G4" s="454"/>
      <c r="H4" s="454"/>
      <c r="I4" s="454"/>
      <c r="J4" s="454"/>
      <c r="K4" s="454"/>
      <c r="L4" s="454"/>
      <c r="M4" s="454"/>
      <c r="N4" s="454"/>
      <c r="O4" s="454"/>
      <c r="P4" s="454"/>
      <c r="Q4" s="454"/>
      <c r="R4" s="454"/>
    </row>
    <row r="5" spans="1:23" ht="21" customHeight="1" thickBot="1">
      <c r="C5" s="7"/>
      <c r="D5" s="7"/>
      <c r="F5" s="7"/>
      <c r="P5" s="453" t="s">
        <v>25</v>
      </c>
      <c r="Q5" s="453"/>
      <c r="R5" s="453"/>
    </row>
    <row r="6" spans="1:23" s="11" customFormat="1" ht="28.5" customHeight="1">
      <c r="A6" s="463" t="s">
        <v>65</v>
      </c>
      <c r="B6" s="449" t="s">
        <v>66</v>
      </c>
      <c r="C6" s="449" t="s">
        <v>67</v>
      </c>
      <c r="D6" s="449" t="s">
        <v>68</v>
      </c>
      <c r="E6" s="449" t="s">
        <v>69</v>
      </c>
      <c r="F6" s="449" t="s">
        <v>70</v>
      </c>
      <c r="G6" s="449"/>
      <c r="H6" s="449"/>
      <c r="I6" s="449"/>
      <c r="J6" s="467" t="s">
        <v>79</v>
      </c>
      <c r="K6" s="468"/>
      <c r="L6" s="468"/>
      <c r="M6" s="467" t="s">
        <v>80</v>
      </c>
      <c r="N6" s="468"/>
      <c r="O6" s="468"/>
      <c r="P6" s="450" t="s">
        <v>63</v>
      </c>
      <c r="Q6" s="450"/>
      <c r="R6" s="450"/>
      <c r="S6" s="21"/>
      <c r="T6" s="21"/>
      <c r="U6" s="21"/>
      <c r="V6" s="21"/>
      <c r="W6" s="21"/>
    </row>
    <row r="7" spans="1:23" s="11" customFormat="1" ht="21.95" customHeight="1">
      <c r="A7" s="464"/>
      <c r="B7" s="450"/>
      <c r="C7" s="450"/>
      <c r="D7" s="450"/>
      <c r="E7" s="450"/>
      <c r="F7" s="450" t="s">
        <v>71</v>
      </c>
      <c r="G7" s="450" t="s">
        <v>72</v>
      </c>
      <c r="H7" s="450"/>
      <c r="I7" s="450"/>
      <c r="J7" s="469"/>
      <c r="K7" s="470"/>
      <c r="L7" s="470"/>
      <c r="M7" s="469"/>
      <c r="N7" s="470"/>
      <c r="O7" s="470"/>
      <c r="P7" s="450"/>
      <c r="Q7" s="450"/>
      <c r="R7" s="450"/>
      <c r="S7" s="21"/>
      <c r="T7" s="21"/>
      <c r="U7" s="21"/>
      <c r="V7" s="21"/>
      <c r="W7" s="21"/>
    </row>
    <row r="8" spans="1:23" s="2" customFormat="1" ht="29.45" customHeight="1">
      <c r="A8" s="464"/>
      <c r="B8" s="450"/>
      <c r="C8" s="450"/>
      <c r="D8" s="450"/>
      <c r="E8" s="450"/>
      <c r="F8" s="450"/>
      <c r="G8" s="455" t="s">
        <v>73</v>
      </c>
      <c r="H8" s="458" t="s">
        <v>74</v>
      </c>
      <c r="I8" s="459"/>
      <c r="J8" s="455" t="s">
        <v>18</v>
      </c>
      <c r="K8" s="458" t="s">
        <v>74</v>
      </c>
      <c r="L8" s="459"/>
      <c r="M8" s="455" t="s">
        <v>18</v>
      </c>
      <c r="N8" s="458" t="s">
        <v>74</v>
      </c>
      <c r="O8" s="459"/>
      <c r="P8" s="450" t="s">
        <v>18</v>
      </c>
      <c r="Q8" s="450" t="s">
        <v>74</v>
      </c>
      <c r="R8" s="450"/>
      <c r="S8" s="21"/>
      <c r="T8" s="21"/>
      <c r="U8" s="21"/>
      <c r="V8" s="21"/>
      <c r="W8" s="21"/>
    </row>
    <row r="9" spans="1:23" s="2" customFormat="1" ht="26.25" customHeight="1">
      <c r="A9" s="464"/>
      <c r="B9" s="450"/>
      <c r="C9" s="450"/>
      <c r="D9" s="450"/>
      <c r="E9" s="450"/>
      <c r="F9" s="450"/>
      <c r="G9" s="456"/>
      <c r="H9" s="460" t="s">
        <v>78</v>
      </c>
      <c r="I9" s="460" t="s">
        <v>64</v>
      </c>
      <c r="J9" s="456"/>
      <c r="K9" s="460" t="s">
        <v>78</v>
      </c>
      <c r="L9" s="460" t="s">
        <v>64</v>
      </c>
      <c r="M9" s="456"/>
      <c r="N9" s="460" t="s">
        <v>78</v>
      </c>
      <c r="O9" s="460" t="s">
        <v>64</v>
      </c>
      <c r="P9" s="450"/>
      <c r="Q9" s="451" t="s">
        <v>78</v>
      </c>
      <c r="R9" s="451" t="s">
        <v>64</v>
      </c>
      <c r="S9" s="21"/>
      <c r="T9" s="21"/>
      <c r="U9" s="21"/>
      <c r="V9" s="21"/>
      <c r="W9" s="21"/>
    </row>
    <row r="10" spans="1:23" s="2" customFormat="1" ht="31.35" customHeight="1">
      <c r="A10" s="464"/>
      <c r="B10" s="450"/>
      <c r="C10" s="450"/>
      <c r="D10" s="450"/>
      <c r="E10" s="450"/>
      <c r="F10" s="450"/>
      <c r="G10" s="456"/>
      <c r="H10" s="461"/>
      <c r="I10" s="461"/>
      <c r="J10" s="456"/>
      <c r="K10" s="461"/>
      <c r="L10" s="461"/>
      <c r="M10" s="456"/>
      <c r="N10" s="461"/>
      <c r="O10" s="461"/>
      <c r="P10" s="450"/>
      <c r="Q10" s="451"/>
      <c r="R10" s="451"/>
      <c r="S10" s="21"/>
      <c r="T10" s="21"/>
      <c r="U10" s="21"/>
      <c r="V10" s="21"/>
      <c r="W10" s="21"/>
    </row>
    <row r="11" spans="1:23" s="3" customFormat="1" ht="31.35" customHeight="1">
      <c r="A11" s="464"/>
      <c r="B11" s="450"/>
      <c r="C11" s="450"/>
      <c r="D11" s="450"/>
      <c r="E11" s="450"/>
      <c r="F11" s="450"/>
      <c r="G11" s="457"/>
      <c r="H11" s="462"/>
      <c r="I11" s="462"/>
      <c r="J11" s="457"/>
      <c r="K11" s="462"/>
      <c r="L11" s="462"/>
      <c r="M11" s="457"/>
      <c r="N11" s="462"/>
      <c r="O11" s="462"/>
      <c r="P11" s="450"/>
      <c r="Q11" s="451"/>
      <c r="R11" s="451"/>
      <c r="S11" s="21"/>
      <c r="T11" s="21"/>
      <c r="U11" s="21"/>
      <c r="V11" s="21"/>
      <c r="W11" s="21"/>
    </row>
    <row r="12" spans="1:23" s="4" customFormat="1" ht="31.35" customHeight="1">
      <c r="A12" s="29" t="s">
        <v>0</v>
      </c>
      <c r="B12" s="30" t="s">
        <v>1</v>
      </c>
      <c r="C12" s="31">
        <v>1</v>
      </c>
      <c r="D12" s="31">
        <v>2</v>
      </c>
      <c r="E12" s="31">
        <v>3</v>
      </c>
      <c r="F12" s="31">
        <v>4</v>
      </c>
      <c r="G12" s="31">
        <v>5</v>
      </c>
      <c r="H12" s="31">
        <v>6</v>
      </c>
      <c r="I12" s="31">
        <v>7</v>
      </c>
      <c r="J12" s="31">
        <v>9</v>
      </c>
      <c r="K12" s="31">
        <v>10</v>
      </c>
      <c r="L12" s="31">
        <v>11</v>
      </c>
      <c r="M12" s="31">
        <v>13</v>
      </c>
      <c r="N12" s="31">
        <v>14</v>
      </c>
      <c r="O12" s="31">
        <v>15</v>
      </c>
      <c r="P12" s="31">
        <v>17</v>
      </c>
      <c r="Q12" s="31">
        <v>18</v>
      </c>
      <c r="R12" s="31">
        <v>19</v>
      </c>
      <c r="S12" s="32"/>
      <c r="T12" s="32"/>
      <c r="U12" s="32"/>
      <c r="V12" s="32"/>
      <c r="W12" s="32"/>
    </row>
    <row r="13" spans="1:23" s="34" customFormat="1" ht="27.6" customHeight="1">
      <c r="A13" s="33"/>
      <c r="B13" s="27" t="s">
        <v>18</v>
      </c>
      <c r="C13" s="22"/>
      <c r="D13" s="22"/>
      <c r="E13" s="22"/>
      <c r="F13" s="22"/>
      <c r="G13" s="35">
        <f>+G14+G18+G21</f>
        <v>1650000</v>
      </c>
      <c r="H13" s="35">
        <f t="shared" ref="H13:R13" si="0">+H14+H18+H21</f>
        <v>0</v>
      </c>
      <c r="I13" s="35">
        <f t="shared" si="0"/>
        <v>1650000</v>
      </c>
      <c r="J13" s="35">
        <f t="shared" si="0"/>
        <v>1576551.4</v>
      </c>
      <c r="K13" s="35">
        <f t="shared" si="0"/>
        <v>0</v>
      </c>
      <c r="L13" s="35">
        <f t="shared" si="0"/>
        <v>1576551.4</v>
      </c>
      <c r="M13" s="35">
        <f t="shared" si="0"/>
        <v>1100104.318</v>
      </c>
      <c r="N13" s="35">
        <f t="shared" si="0"/>
        <v>0</v>
      </c>
      <c r="O13" s="35">
        <f t="shared" si="0"/>
        <v>1100104.318</v>
      </c>
      <c r="P13" s="35">
        <f t="shared" si="0"/>
        <v>497936.18200000003</v>
      </c>
      <c r="Q13" s="35">
        <f t="shared" si="0"/>
        <v>0</v>
      </c>
      <c r="R13" s="75">
        <f t="shared" si="0"/>
        <v>497936.18200000003</v>
      </c>
      <c r="S13" s="20"/>
      <c r="T13" s="20"/>
      <c r="U13" s="20"/>
      <c r="V13" s="20"/>
      <c r="W13" s="20"/>
    </row>
    <row r="14" spans="1:23" s="13" customFormat="1" ht="41.45" customHeight="1">
      <c r="A14" s="33" t="s">
        <v>0</v>
      </c>
      <c r="B14" s="28" t="s">
        <v>83</v>
      </c>
      <c r="C14" s="22"/>
      <c r="D14" s="22"/>
      <c r="E14" s="22"/>
      <c r="F14" s="22"/>
      <c r="G14" s="35">
        <f>+G15</f>
        <v>1000000</v>
      </c>
      <c r="H14" s="35">
        <f t="shared" ref="H14:R15" si="1">+H15</f>
        <v>0</v>
      </c>
      <c r="I14" s="35">
        <f t="shared" si="1"/>
        <v>1000000</v>
      </c>
      <c r="J14" s="35">
        <f t="shared" si="1"/>
        <v>959844.5</v>
      </c>
      <c r="K14" s="35">
        <f t="shared" si="1"/>
        <v>0</v>
      </c>
      <c r="L14" s="35">
        <f t="shared" si="1"/>
        <v>959844.5</v>
      </c>
      <c r="M14" s="35">
        <f t="shared" si="1"/>
        <v>800104.31799999997</v>
      </c>
      <c r="N14" s="35">
        <f t="shared" si="1"/>
        <v>0</v>
      </c>
      <c r="O14" s="35">
        <f t="shared" si="1"/>
        <v>800104.31799999997</v>
      </c>
      <c r="P14" s="35">
        <f t="shared" si="1"/>
        <v>159740.182</v>
      </c>
      <c r="Q14" s="35">
        <f t="shared" si="1"/>
        <v>0</v>
      </c>
      <c r="R14" s="75">
        <f t="shared" si="1"/>
        <v>159740.182</v>
      </c>
      <c r="S14" s="20"/>
      <c r="T14" s="20"/>
      <c r="U14" s="20"/>
      <c r="V14" s="20"/>
      <c r="W14" s="20"/>
    </row>
    <row r="15" spans="1:23" s="34" customFormat="1" ht="27.6" customHeight="1">
      <c r="A15" s="36" t="s">
        <v>2</v>
      </c>
      <c r="B15" s="23" t="s">
        <v>75</v>
      </c>
      <c r="C15" s="25"/>
      <c r="D15" s="25"/>
      <c r="E15" s="25"/>
      <c r="F15" s="25"/>
      <c r="G15" s="37">
        <f>+G16</f>
        <v>1000000</v>
      </c>
      <c r="H15" s="37">
        <f t="shared" si="1"/>
        <v>0</v>
      </c>
      <c r="I15" s="37">
        <f t="shared" si="1"/>
        <v>1000000</v>
      </c>
      <c r="J15" s="37">
        <f t="shared" si="1"/>
        <v>959844.5</v>
      </c>
      <c r="K15" s="37">
        <f t="shared" si="1"/>
        <v>0</v>
      </c>
      <c r="L15" s="37">
        <f t="shared" si="1"/>
        <v>959844.5</v>
      </c>
      <c r="M15" s="37">
        <f t="shared" si="1"/>
        <v>800104.31799999997</v>
      </c>
      <c r="N15" s="37">
        <f t="shared" si="1"/>
        <v>0</v>
      </c>
      <c r="O15" s="37">
        <f t="shared" si="1"/>
        <v>800104.31799999997</v>
      </c>
      <c r="P15" s="37">
        <f t="shared" si="1"/>
        <v>159740.182</v>
      </c>
      <c r="Q15" s="37">
        <f t="shared" si="1"/>
        <v>0</v>
      </c>
      <c r="R15" s="76">
        <f t="shared" si="1"/>
        <v>159740.182</v>
      </c>
      <c r="S15" s="38"/>
      <c r="T15" s="38"/>
      <c r="U15" s="38"/>
      <c r="V15" s="38"/>
      <c r="W15" s="38"/>
    </row>
    <row r="16" spans="1:23" s="46" customFormat="1" ht="56.25">
      <c r="A16" s="39">
        <v>1</v>
      </c>
      <c r="B16" s="40"/>
      <c r="C16" s="41" t="s">
        <v>53</v>
      </c>
      <c r="D16" s="42"/>
      <c r="E16" s="24" t="s">
        <v>76</v>
      </c>
      <c r="F16" s="24" t="s">
        <v>77</v>
      </c>
      <c r="G16" s="43">
        <v>1000000</v>
      </c>
      <c r="H16" s="44"/>
      <c r="I16" s="43">
        <v>1000000</v>
      </c>
      <c r="J16" s="43">
        <f>+L16+K16</f>
        <v>959844.5</v>
      </c>
      <c r="K16" s="45"/>
      <c r="L16" s="43">
        <f>+O16+P16</f>
        <v>959844.5</v>
      </c>
      <c r="M16" s="43">
        <v>800104.31799999997</v>
      </c>
      <c r="N16" s="45"/>
      <c r="O16" s="43">
        <v>800104.31799999997</v>
      </c>
      <c r="P16" s="43">
        <v>159740.182</v>
      </c>
      <c r="Q16" s="45"/>
      <c r="R16" s="77">
        <v>159740.182</v>
      </c>
    </row>
    <row r="17" spans="1:23" s="46" customFormat="1" ht="56.25">
      <c r="A17" s="33" t="s">
        <v>1</v>
      </c>
      <c r="B17" s="28" t="s">
        <v>84</v>
      </c>
      <c r="C17" s="41"/>
      <c r="D17" s="42"/>
      <c r="E17" s="24"/>
      <c r="F17" s="24"/>
      <c r="G17" s="43"/>
      <c r="H17" s="44"/>
      <c r="I17" s="43"/>
      <c r="J17" s="43"/>
      <c r="K17" s="45"/>
      <c r="L17" s="43"/>
      <c r="M17" s="43"/>
      <c r="N17" s="45"/>
      <c r="O17" s="43"/>
      <c r="P17" s="43"/>
      <c r="Q17" s="45"/>
      <c r="R17" s="77"/>
    </row>
    <row r="18" spans="1:23" s="34" customFormat="1" ht="27.6" customHeight="1">
      <c r="A18" s="36" t="s">
        <v>2</v>
      </c>
      <c r="B18" s="23" t="s">
        <v>75</v>
      </c>
      <c r="C18" s="25"/>
      <c r="D18" s="25"/>
      <c r="E18" s="25"/>
      <c r="F18" s="25"/>
      <c r="G18" s="37">
        <f>+G19</f>
        <v>450000</v>
      </c>
      <c r="H18" s="37">
        <f t="shared" ref="H18:R18" si="2">+H19</f>
        <v>0</v>
      </c>
      <c r="I18" s="37">
        <f t="shared" si="2"/>
        <v>450000</v>
      </c>
      <c r="J18" s="37">
        <f t="shared" si="2"/>
        <v>438196</v>
      </c>
      <c r="K18" s="37">
        <f t="shared" si="2"/>
        <v>0</v>
      </c>
      <c r="L18" s="37">
        <f t="shared" si="2"/>
        <v>438196</v>
      </c>
      <c r="M18" s="37">
        <f t="shared" si="2"/>
        <v>200000</v>
      </c>
      <c r="N18" s="37">
        <f t="shared" si="2"/>
        <v>0</v>
      </c>
      <c r="O18" s="37">
        <f t="shared" si="2"/>
        <v>200000</v>
      </c>
      <c r="P18" s="37">
        <f t="shared" si="2"/>
        <v>238196</v>
      </c>
      <c r="Q18" s="37">
        <f t="shared" si="2"/>
        <v>0</v>
      </c>
      <c r="R18" s="76">
        <f t="shared" si="2"/>
        <v>238196</v>
      </c>
      <c r="S18" s="38"/>
      <c r="T18" s="38"/>
      <c r="U18" s="38"/>
      <c r="V18" s="38"/>
      <c r="W18" s="38"/>
    </row>
    <row r="19" spans="1:23" s="50" customFormat="1" ht="56.25">
      <c r="A19" s="39">
        <v>2</v>
      </c>
      <c r="B19" s="47"/>
      <c r="C19" s="41" t="s">
        <v>53</v>
      </c>
      <c r="D19" s="48"/>
      <c r="E19" s="24">
        <v>2024</v>
      </c>
      <c r="F19" s="26" t="s">
        <v>82</v>
      </c>
      <c r="G19" s="43">
        <v>450000</v>
      </c>
      <c r="H19" s="49"/>
      <c r="I19" s="43">
        <v>450000</v>
      </c>
      <c r="J19" s="43">
        <f t="shared" ref="J19:J22" si="3">+L19+K19</f>
        <v>438196</v>
      </c>
      <c r="K19" s="48"/>
      <c r="L19" s="43">
        <f t="shared" ref="L19" si="4">+O19+P19</f>
        <v>438196</v>
      </c>
      <c r="M19" s="43">
        <v>200000</v>
      </c>
      <c r="N19" s="48"/>
      <c r="O19" s="43">
        <v>200000</v>
      </c>
      <c r="P19" s="43">
        <v>238196</v>
      </c>
      <c r="Q19" s="48"/>
      <c r="R19" s="77">
        <v>238196</v>
      </c>
    </row>
    <row r="20" spans="1:23" s="50" customFormat="1" ht="75">
      <c r="A20" s="33" t="s">
        <v>21</v>
      </c>
      <c r="B20" s="28" t="s">
        <v>85</v>
      </c>
      <c r="C20" s="41"/>
      <c r="D20" s="48"/>
      <c r="E20" s="24"/>
      <c r="F20" s="26"/>
      <c r="G20" s="43"/>
      <c r="H20" s="49"/>
      <c r="I20" s="43"/>
      <c r="J20" s="43"/>
      <c r="K20" s="48"/>
      <c r="L20" s="43"/>
      <c r="M20" s="43"/>
      <c r="N20" s="48"/>
      <c r="O20" s="43"/>
      <c r="P20" s="43"/>
      <c r="Q20" s="48"/>
      <c r="R20" s="77"/>
    </row>
    <row r="21" spans="1:23" s="34" customFormat="1" ht="27.6" customHeight="1">
      <c r="A21" s="36" t="s">
        <v>2</v>
      </c>
      <c r="B21" s="23" t="s">
        <v>75</v>
      </c>
      <c r="C21" s="25"/>
      <c r="D21" s="25"/>
      <c r="E21" s="25"/>
      <c r="F21" s="25"/>
      <c r="G21" s="37">
        <f>+G22</f>
        <v>200000</v>
      </c>
      <c r="H21" s="37">
        <f t="shared" ref="H21:R21" si="5">+H22</f>
        <v>0</v>
      </c>
      <c r="I21" s="37">
        <f t="shared" si="5"/>
        <v>200000</v>
      </c>
      <c r="J21" s="37">
        <f t="shared" si="5"/>
        <v>178510.9</v>
      </c>
      <c r="K21" s="37">
        <f t="shared" si="5"/>
        <v>0</v>
      </c>
      <c r="L21" s="37">
        <f t="shared" si="5"/>
        <v>178510.9</v>
      </c>
      <c r="M21" s="37">
        <f t="shared" si="5"/>
        <v>100000</v>
      </c>
      <c r="N21" s="37">
        <f t="shared" si="5"/>
        <v>0</v>
      </c>
      <c r="O21" s="37">
        <f t="shared" si="5"/>
        <v>100000</v>
      </c>
      <c r="P21" s="37">
        <f t="shared" si="5"/>
        <v>100000</v>
      </c>
      <c r="Q21" s="37">
        <f t="shared" si="5"/>
        <v>0</v>
      </c>
      <c r="R21" s="76">
        <f t="shared" si="5"/>
        <v>100000</v>
      </c>
      <c r="S21" s="38"/>
      <c r="T21" s="38"/>
      <c r="U21" s="38"/>
      <c r="V21" s="38"/>
      <c r="W21" s="38"/>
    </row>
    <row r="22" spans="1:23" s="50" customFormat="1" ht="75.75" customHeight="1">
      <c r="A22" s="39">
        <v>3</v>
      </c>
      <c r="B22" s="47"/>
      <c r="C22" s="41" t="s">
        <v>53</v>
      </c>
      <c r="D22" s="48"/>
      <c r="E22" s="24">
        <v>2024</v>
      </c>
      <c r="F22" s="24" t="s">
        <v>81</v>
      </c>
      <c r="G22" s="43">
        <v>200000</v>
      </c>
      <c r="H22" s="49"/>
      <c r="I22" s="43">
        <v>200000</v>
      </c>
      <c r="J22" s="43">
        <f t="shared" si="3"/>
        <v>178510.9</v>
      </c>
      <c r="K22" s="48"/>
      <c r="L22" s="43">
        <v>178510.9</v>
      </c>
      <c r="M22" s="43">
        <v>100000</v>
      </c>
      <c r="N22" s="48"/>
      <c r="O22" s="43">
        <v>100000</v>
      </c>
      <c r="P22" s="43">
        <v>100000</v>
      </c>
      <c r="Q22" s="48"/>
      <c r="R22" s="77">
        <v>100000</v>
      </c>
    </row>
    <row r="23" spans="1:23">
      <c r="A23" s="7"/>
      <c r="C23" s="7"/>
      <c r="D23" s="7"/>
    </row>
    <row r="24" spans="1:23">
      <c r="A24" s="7"/>
      <c r="C24" s="7"/>
      <c r="D24" s="7"/>
    </row>
    <row r="25" spans="1:23">
      <c r="A25" s="7"/>
      <c r="C25" s="7"/>
      <c r="D25" s="7"/>
    </row>
    <row r="26" spans="1:23">
      <c r="A26" s="7"/>
      <c r="C26" s="7"/>
      <c r="D26" s="7"/>
    </row>
    <row r="27" spans="1:23">
      <c r="A27" s="7"/>
      <c r="C27" s="7"/>
      <c r="D27" s="7"/>
    </row>
    <row r="28" spans="1:23">
      <c r="A28" s="7"/>
      <c r="C28" s="7"/>
      <c r="D28" s="7"/>
    </row>
    <row r="29" spans="1:23">
      <c r="A29" s="7"/>
      <c r="C29" s="7"/>
      <c r="D29" s="7"/>
    </row>
    <row r="30" spans="1:23">
      <c r="A30" s="7"/>
      <c r="C30" s="7"/>
      <c r="D30" s="7"/>
    </row>
    <row r="31" spans="1:23">
      <c r="A31" s="7"/>
      <c r="C31" s="7"/>
      <c r="D31" s="7"/>
    </row>
    <row r="32" spans="1:23">
      <c r="A32" s="7"/>
      <c r="C32" s="7"/>
      <c r="D32" s="7"/>
    </row>
    <row r="33" spans="1:4">
      <c r="A33" s="7"/>
      <c r="C33" s="7"/>
      <c r="D33" s="7"/>
    </row>
    <row r="34" spans="1:4">
      <c r="A34" s="7"/>
      <c r="C34" s="7"/>
      <c r="D34" s="7"/>
    </row>
    <row r="35" spans="1:4">
      <c r="A35" s="7"/>
      <c r="C35" s="7"/>
      <c r="D35" s="7"/>
    </row>
    <row r="36" spans="1:4">
      <c r="A36" s="7"/>
      <c r="C36" s="7"/>
      <c r="D36" s="7"/>
    </row>
    <row r="37" spans="1:4">
      <c r="A37" s="7"/>
      <c r="C37" s="7"/>
      <c r="D37" s="7"/>
    </row>
    <row r="38" spans="1:4">
      <c r="A38" s="7"/>
      <c r="C38" s="7"/>
      <c r="D38" s="7"/>
    </row>
    <row r="39" spans="1:4">
      <c r="A39" s="7"/>
      <c r="C39" s="7"/>
      <c r="D39" s="7"/>
    </row>
    <row r="40" spans="1:4">
      <c r="A40" s="7"/>
      <c r="C40" s="7"/>
      <c r="D40" s="7"/>
    </row>
    <row r="41" spans="1:4">
      <c r="A41" s="7"/>
      <c r="C41" s="7"/>
      <c r="D41" s="7"/>
    </row>
    <row r="42" spans="1:4">
      <c r="A42" s="7"/>
      <c r="C42" s="7"/>
      <c r="D42" s="7"/>
    </row>
    <row r="43" spans="1:4">
      <c r="A43" s="7"/>
      <c r="C43" s="7"/>
      <c r="D43" s="7"/>
    </row>
    <row r="44" spans="1:4">
      <c r="A44" s="7"/>
      <c r="C44" s="7"/>
      <c r="D44" s="7"/>
    </row>
    <row r="45" spans="1:4">
      <c r="A45" s="7"/>
      <c r="C45" s="7"/>
      <c r="D45" s="7"/>
    </row>
    <row r="46" spans="1:4">
      <c r="A46" s="7"/>
      <c r="C46" s="7"/>
      <c r="D46" s="7"/>
    </row>
    <row r="47" spans="1:4">
      <c r="A47" s="7"/>
      <c r="C47" s="7"/>
      <c r="D47" s="7"/>
    </row>
    <row r="48" spans="1:4">
      <c r="A48" s="7"/>
      <c r="C48" s="7"/>
      <c r="D48" s="7"/>
    </row>
    <row r="49" spans="1:4">
      <c r="A49" s="7"/>
      <c r="C49" s="7"/>
      <c r="D49" s="7"/>
    </row>
    <row r="50" spans="1:4">
      <c r="A50" s="7"/>
      <c r="C50" s="7"/>
      <c r="D50" s="7"/>
    </row>
    <row r="51" spans="1:4">
      <c r="A51" s="7"/>
      <c r="C51" s="7"/>
      <c r="D51" s="7"/>
    </row>
    <row r="52" spans="1:4">
      <c r="A52" s="7"/>
      <c r="C52" s="7"/>
      <c r="D52" s="7"/>
    </row>
    <row r="53" spans="1:4">
      <c r="A53" s="7"/>
      <c r="C53" s="7"/>
      <c r="D53" s="7"/>
    </row>
    <row r="54" spans="1:4">
      <c r="A54" s="7"/>
      <c r="C54" s="7"/>
      <c r="D54" s="7"/>
    </row>
  </sheetData>
  <mergeCells count="33">
    <mergeCell ref="P8:P11"/>
    <mergeCell ref="D6:D11"/>
    <mergeCell ref="Q8:R8"/>
    <mergeCell ref="A3:R3"/>
    <mergeCell ref="N1:R1"/>
    <mergeCell ref="N2:R2"/>
    <mergeCell ref="J6:L7"/>
    <mergeCell ref="J8:J11"/>
    <mergeCell ref="K8:L8"/>
    <mergeCell ref="K9:K11"/>
    <mergeCell ref="L9:L11"/>
    <mergeCell ref="M6:O7"/>
    <mergeCell ref="M8:M11"/>
    <mergeCell ref="N8:O8"/>
    <mergeCell ref="N9:N11"/>
    <mergeCell ref="O9:O11"/>
    <mergeCell ref="R9:R11"/>
    <mergeCell ref="C6:C11"/>
    <mergeCell ref="Q9:Q11"/>
    <mergeCell ref="E6:E11"/>
    <mergeCell ref="E2:F2"/>
    <mergeCell ref="P5:R5"/>
    <mergeCell ref="A4:R4"/>
    <mergeCell ref="F6:I6"/>
    <mergeCell ref="G8:G11"/>
    <mergeCell ref="H8:I8"/>
    <mergeCell ref="H9:H11"/>
    <mergeCell ref="I9:I11"/>
    <mergeCell ref="F7:F11"/>
    <mergeCell ref="G7:I7"/>
    <mergeCell ref="A6:A11"/>
    <mergeCell ref="B6:B11"/>
    <mergeCell ref="P6:R7"/>
  </mergeCells>
  <phoneticPr fontId="18" type="noConversion"/>
  <printOptions horizontalCentered="1"/>
  <pageMargins left="0" right="0" top="0.23622047244094491" bottom="0.31496062992125984" header="0.15748031496062992" footer="0.43307086614173229"/>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00B0F0"/>
  </sheetPr>
  <dimension ref="A1:D55"/>
  <sheetViews>
    <sheetView workbookViewId="0">
      <selection activeCell="A4" sqref="A4:T4"/>
    </sheetView>
  </sheetViews>
  <sheetFormatPr defaultColWidth="10" defaultRowHeight="15.75"/>
  <cols>
    <col min="1" max="1" width="7.375" style="61" customWidth="1"/>
    <col min="2" max="2" width="49" style="62" customWidth="1"/>
    <col min="3" max="3" width="18.125" style="62" customWidth="1"/>
    <col min="4" max="4" width="10.375" style="55" customWidth="1"/>
    <col min="5" max="251" width="10" style="55"/>
    <col min="252" max="252" width="7.375" style="55" customWidth="1"/>
    <col min="253" max="253" width="69.875" style="55" customWidth="1"/>
    <col min="254" max="254" width="19.625" style="55" customWidth="1"/>
    <col min="255" max="255" width="20.25" style="55" customWidth="1"/>
    <col min="256" max="257" width="10" style="55"/>
    <col min="258" max="258" width="11.75" style="55" bestFit="1" customWidth="1"/>
    <col min="259" max="507" width="10" style="55"/>
    <col min="508" max="508" width="7.375" style="55" customWidth="1"/>
    <col min="509" max="509" width="69.875" style="55" customWidth="1"/>
    <col min="510" max="510" width="19.625" style="55" customWidth="1"/>
    <col min="511" max="511" width="20.25" style="55" customWidth="1"/>
    <col min="512" max="513" width="10" style="55"/>
    <col min="514" max="514" width="11.75" style="55" bestFit="1" customWidth="1"/>
    <col min="515" max="763" width="10" style="55"/>
    <col min="764" max="764" width="7.375" style="55" customWidth="1"/>
    <col min="765" max="765" width="69.875" style="55" customWidth="1"/>
    <col min="766" max="766" width="19.625" style="55" customWidth="1"/>
    <col min="767" max="767" width="20.25" style="55" customWidth="1"/>
    <col min="768" max="769" width="10" style="55"/>
    <col min="770" max="770" width="11.75" style="55" bestFit="1" customWidth="1"/>
    <col min="771" max="1019" width="10" style="55"/>
    <col min="1020" max="1020" width="7.375" style="55" customWidth="1"/>
    <col min="1021" max="1021" width="69.875" style="55" customWidth="1"/>
    <col min="1022" max="1022" width="19.625" style="55" customWidth="1"/>
    <col min="1023" max="1023" width="20.25" style="55" customWidth="1"/>
    <col min="1024" max="1025" width="10" style="55"/>
    <col min="1026" max="1026" width="11.75" style="55" bestFit="1" customWidth="1"/>
    <col min="1027" max="1275" width="10" style="55"/>
    <col min="1276" max="1276" width="7.375" style="55" customWidth="1"/>
    <col min="1277" max="1277" width="69.875" style="55" customWidth="1"/>
    <col min="1278" max="1278" width="19.625" style="55" customWidth="1"/>
    <col min="1279" max="1279" width="20.25" style="55" customWidth="1"/>
    <col min="1280" max="1281" width="10" style="55"/>
    <col min="1282" max="1282" width="11.75" style="55" bestFit="1" customWidth="1"/>
    <col min="1283" max="1531" width="10" style="55"/>
    <col min="1532" max="1532" width="7.375" style="55" customWidth="1"/>
    <col min="1533" max="1533" width="69.875" style="55" customWidth="1"/>
    <col min="1534" max="1534" width="19.625" style="55" customWidth="1"/>
    <col min="1535" max="1535" width="20.25" style="55" customWidth="1"/>
    <col min="1536" max="1537" width="10" style="55"/>
    <col min="1538" max="1538" width="11.75" style="55" bestFit="1" customWidth="1"/>
    <col min="1539" max="1787" width="10" style="55"/>
    <col min="1788" max="1788" width="7.375" style="55" customWidth="1"/>
    <col min="1789" max="1789" width="69.875" style="55" customWidth="1"/>
    <col min="1790" max="1790" width="19.625" style="55" customWidth="1"/>
    <col min="1791" max="1791" width="20.25" style="55" customWidth="1"/>
    <col min="1792" max="1793" width="10" style="55"/>
    <col min="1794" max="1794" width="11.75" style="55" bestFit="1" customWidth="1"/>
    <col min="1795" max="2043" width="10" style="55"/>
    <col min="2044" max="2044" width="7.375" style="55" customWidth="1"/>
    <col min="2045" max="2045" width="69.875" style="55" customWidth="1"/>
    <col min="2046" max="2046" width="19.625" style="55" customWidth="1"/>
    <col min="2047" max="2047" width="20.25" style="55" customWidth="1"/>
    <col min="2048" max="2049" width="10" style="55"/>
    <col min="2050" max="2050" width="11.75" style="55" bestFit="1" customWidth="1"/>
    <col min="2051" max="2299" width="10" style="55"/>
    <col min="2300" max="2300" width="7.375" style="55" customWidth="1"/>
    <col min="2301" max="2301" width="69.875" style="55" customWidth="1"/>
    <col min="2302" max="2302" width="19.625" style="55" customWidth="1"/>
    <col min="2303" max="2303" width="20.25" style="55" customWidth="1"/>
    <col min="2304" max="2305" width="10" style="55"/>
    <col min="2306" max="2306" width="11.75" style="55" bestFit="1" customWidth="1"/>
    <col min="2307" max="2555" width="10" style="55"/>
    <col min="2556" max="2556" width="7.375" style="55" customWidth="1"/>
    <col min="2557" max="2557" width="69.875" style="55" customWidth="1"/>
    <col min="2558" max="2558" width="19.625" style="55" customWidth="1"/>
    <col min="2559" max="2559" width="20.25" style="55" customWidth="1"/>
    <col min="2560" max="2561" width="10" style="55"/>
    <col min="2562" max="2562" width="11.75" style="55" bestFit="1" customWidth="1"/>
    <col min="2563" max="2811" width="10" style="55"/>
    <col min="2812" max="2812" width="7.375" style="55" customWidth="1"/>
    <col min="2813" max="2813" width="69.875" style="55" customWidth="1"/>
    <col min="2814" max="2814" width="19.625" style="55" customWidth="1"/>
    <col min="2815" max="2815" width="20.25" style="55" customWidth="1"/>
    <col min="2816" max="2817" width="10" style="55"/>
    <col min="2818" max="2818" width="11.75" style="55" bestFit="1" customWidth="1"/>
    <col min="2819" max="3067" width="10" style="55"/>
    <col min="3068" max="3068" width="7.375" style="55" customWidth="1"/>
    <col min="3069" max="3069" width="69.875" style="55" customWidth="1"/>
    <col min="3070" max="3070" width="19.625" style="55" customWidth="1"/>
    <col min="3071" max="3071" width="20.25" style="55" customWidth="1"/>
    <col min="3072" max="3073" width="10" style="55"/>
    <col min="3074" max="3074" width="11.75" style="55" bestFit="1" customWidth="1"/>
    <col min="3075" max="3323" width="10" style="55"/>
    <col min="3324" max="3324" width="7.375" style="55" customWidth="1"/>
    <col min="3325" max="3325" width="69.875" style="55" customWidth="1"/>
    <col min="3326" max="3326" width="19.625" style="55" customWidth="1"/>
    <col min="3327" max="3327" width="20.25" style="55" customWidth="1"/>
    <col min="3328" max="3329" width="10" style="55"/>
    <col min="3330" max="3330" width="11.75" style="55" bestFit="1" customWidth="1"/>
    <col min="3331" max="3579" width="10" style="55"/>
    <col min="3580" max="3580" width="7.375" style="55" customWidth="1"/>
    <col min="3581" max="3581" width="69.875" style="55" customWidth="1"/>
    <col min="3582" max="3582" width="19.625" style="55" customWidth="1"/>
    <col min="3583" max="3583" width="20.25" style="55" customWidth="1"/>
    <col min="3584" max="3585" width="10" style="55"/>
    <col min="3586" max="3586" width="11.75" style="55" bestFit="1" customWidth="1"/>
    <col min="3587" max="3835" width="10" style="55"/>
    <col min="3836" max="3836" width="7.375" style="55" customWidth="1"/>
    <col min="3837" max="3837" width="69.875" style="55" customWidth="1"/>
    <col min="3838" max="3838" width="19.625" style="55" customWidth="1"/>
    <col min="3839" max="3839" width="20.25" style="55" customWidth="1"/>
    <col min="3840" max="3841" width="10" style="55"/>
    <col min="3842" max="3842" width="11.75" style="55" bestFit="1" customWidth="1"/>
    <col min="3843" max="4091" width="10" style="55"/>
    <col min="4092" max="4092" width="7.375" style="55" customWidth="1"/>
    <col min="4093" max="4093" width="69.875" style="55" customWidth="1"/>
    <col min="4094" max="4094" width="19.625" style="55" customWidth="1"/>
    <col min="4095" max="4095" width="20.25" style="55" customWidth="1"/>
    <col min="4096" max="4097" width="10" style="55"/>
    <col min="4098" max="4098" width="11.75" style="55" bestFit="1" customWidth="1"/>
    <col min="4099" max="4347" width="10" style="55"/>
    <col min="4348" max="4348" width="7.375" style="55" customWidth="1"/>
    <col min="4349" max="4349" width="69.875" style="55" customWidth="1"/>
    <col min="4350" max="4350" width="19.625" style="55" customWidth="1"/>
    <col min="4351" max="4351" width="20.25" style="55" customWidth="1"/>
    <col min="4352" max="4353" width="10" style="55"/>
    <col min="4354" max="4354" width="11.75" style="55" bestFit="1" customWidth="1"/>
    <col min="4355" max="4603" width="10" style="55"/>
    <col min="4604" max="4604" width="7.375" style="55" customWidth="1"/>
    <col min="4605" max="4605" width="69.875" style="55" customWidth="1"/>
    <col min="4606" max="4606" width="19.625" style="55" customWidth="1"/>
    <col min="4607" max="4607" width="20.25" style="55" customWidth="1"/>
    <col min="4608" max="4609" width="10" style="55"/>
    <col min="4610" max="4610" width="11.75" style="55" bestFit="1" customWidth="1"/>
    <col min="4611" max="4859" width="10" style="55"/>
    <col min="4860" max="4860" width="7.375" style="55" customWidth="1"/>
    <col min="4861" max="4861" width="69.875" style="55" customWidth="1"/>
    <col min="4862" max="4862" width="19.625" style="55" customWidth="1"/>
    <col min="4863" max="4863" width="20.25" style="55" customWidth="1"/>
    <col min="4864" max="4865" width="10" style="55"/>
    <col min="4866" max="4866" width="11.75" style="55" bestFit="1" customWidth="1"/>
    <col min="4867" max="5115" width="10" style="55"/>
    <col min="5116" max="5116" width="7.375" style="55" customWidth="1"/>
    <col min="5117" max="5117" width="69.875" style="55" customWidth="1"/>
    <col min="5118" max="5118" width="19.625" style="55" customWidth="1"/>
    <col min="5119" max="5119" width="20.25" style="55" customWidth="1"/>
    <col min="5120" max="5121" width="10" style="55"/>
    <col min="5122" max="5122" width="11.75" style="55" bestFit="1" customWidth="1"/>
    <col min="5123" max="5371" width="10" style="55"/>
    <col min="5372" max="5372" width="7.375" style="55" customWidth="1"/>
    <col min="5373" max="5373" width="69.875" style="55" customWidth="1"/>
    <col min="5374" max="5374" width="19.625" style="55" customWidth="1"/>
    <col min="5375" max="5375" width="20.25" style="55" customWidth="1"/>
    <col min="5376" max="5377" width="10" style="55"/>
    <col min="5378" max="5378" width="11.75" style="55" bestFit="1" customWidth="1"/>
    <col min="5379" max="5627" width="10" style="55"/>
    <col min="5628" max="5628" width="7.375" style="55" customWidth="1"/>
    <col min="5629" max="5629" width="69.875" style="55" customWidth="1"/>
    <col min="5630" max="5630" width="19.625" style="55" customWidth="1"/>
    <col min="5631" max="5631" width="20.25" style="55" customWidth="1"/>
    <col min="5632" max="5633" width="10" style="55"/>
    <col min="5634" max="5634" width="11.75" style="55" bestFit="1" customWidth="1"/>
    <col min="5635" max="5883" width="10" style="55"/>
    <col min="5884" max="5884" width="7.375" style="55" customWidth="1"/>
    <col min="5885" max="5885" width="69.875" style="55" customWidth="1"/>
    <col min="5886" max="5886" width="19.625" style="55" customWidth="1"/>
    <col min="5887" max="5887" width="20.25" style="55" customWidth="1"/>
    <col min="5888" max="5889" width="10" style="55"/>
    <col min="5890" max="5890" width="11.75" style="55" bestFit="1" customWidth="1"/>
    <col min="5891" max="6139" width="10" style="55"/>
    <col min="6140" max="6140" width="7.375" style="55" customWidth="1"/>
    <col min="6141" max="6141" width="69.875" style="55" customWidth="1"/>
    <col min="6142" max="6142" width="19.625" style="55" customWidth="1"/>
    <col min="6143" max="6143" width="20.25" style="55" customWidth="1"/>
    <col min="6144" max="6145" width="10" style="55"/>
    <col min="6146" max="6146" width="11.75" style="55" bestFit="1" customWidth="1"/>
    <col min="6147" max="6395" width="10" style="55"/>
    <col min="6396" max="6396" width="7.375" style="55" customWidth="1"/>
    <col min="6397" max="6397" width="69.875" style="55" customWidth="1"/>
    <col min="6398" max="6398" width="19.625" style="55" customWidth="1"/>
    <col min="6399" max="6399" width="20.25" style="55" customWidth="1"/>
    <col min="6400" max="6401" width="10" style="55"/>
    <col min="6402" max="6402" width="11.75" style="55" bestFit="1" customWidth="1"/>
    <col min="6403" max="6651" width="10" style="55"/>
    <col min="6652" max="6652" width="7.375" style="55" customWidth="1"/>
    <col min="6653" max="6653" width="69.875" style="55" customWidth="1"/>
    <col min="6654" max="6654" width="19.625" style="55" customWidth="1"/>
    <col min="6655" max="6655" width="20.25" style="55" customWidth="1"/>
    <col min="6656" max="6657" width="10" style="55"/>
    <col min="6658" max="6658" width="11.75" style="55" bestFit="1" customWidth="1"/>
    <col min="6659" max="6907" width="10" style="55"/>
    <col min="6908" max="6908" width="7.375" style="55" customWidth="1"/>
    <col min="6909" max="6909" width="69.875" style="55" customWidth="1"/>
    <col min="6910" max="6910" width="19.625" style="55" customWidth="1"/>
    <col min="6911" max="6911" width="20.25" style="55" customWidth="1"/>
    <col min="6912" max="6913" width="10" style="55"/>
    <col min="6914" max="6914" width="11.75" style="55" bestFit="1" customWidth="1"/>
    <col min="6915" max="7163" width="10" style="55"/>
    <col min="7164" max="7164" width="7.375" style="55" customWidth="1"/>
    <col min="7165" max="7165" width="69.875" style="55" customWidth="1"/>
    <col min="7166" max="7166" width="19.625" style="55" customWidth="1"/>
    <col min="7167" max="7167" width="20.25" style="55" customWidth="1"/>
    <col min="7168" max="7169" width="10" style="55"/>
    <col min="7170" max="7170" width="11.75" style="55" bestFit="1" customWidth="1"/>
    <col min="7171" max="7419" width="10" style="55"/>
    <col min="7420" max="7420" width="7.375" style="55" customWidth="1"/>
    <col min="7421" max="7421" width="69.875" style="55" customWidth="1"/>
    <col min="7422" max="7422" width="19.625" style="55" customWidth="1"/>
    <col min="7423" max="7423" width="20.25" style="55" customWidth="1"/>
    <col min="7424" max="7425" width="10" style="55"/>
    <col min="7426" max="7426" width="11.75" style="55" bestFit="1" customWidth="1"/>
    <col min="7427" max="7675" width="10" style="55"/>
    <col min="7676" max="7676" width="7.375" style="55" customWidth="1"/>
    <col min="7677" max="7677" width="69.875" style="55" customWidth="1"/>
    <col min="7678" max="7678" width="19.625" style="55" customWidth="1"/>
    <col min="7679" max="7679" width="20.25" style="55" customWidth="1"/>
    <col min="7680" max="7681" width="10" style="55"/>
    <col min="7682" max="7682" width="11.75" style="55" bestFit="1" customWidth="1"/>
    <col min="7683" max="7931" width="10" style="55"/>
    <col min="7932" max="7932" width="7.375" style="55" customWidth="1"/>
    <col min="7933" max="7933" width="69.875" style="55" customWidth="1"/>
    <col min="7934" max="7934" width="19.625" style="55" customWidth="1"/>
    <col min="7935" max="7935" width="20.25" style="55" customWidth="1"/>
    <col min="7936" max="7937" width="10" style="55"/>
    <col min="7938" max="7938" width="11.75" style="55" bestFit="1" customWidth="1"/>
    <col min="7939" max="8187" width="10" style="55"/>
    <col min="8188" max="8188" width="7.375" style="55" customWidth="1"/>
    <col min="8189" max="8189" width="69.875" style="55" customWidth="1"/>
    <col min="8190" max="8190" width="19.625" style="55" customWidth="1"/>
    <col min="8191" max="8191" width="20.25" style="55" customWidth="1"/>
    <col min="8192" max="8193" width="10" style="55"/>
    <col min="8194" max="8194" width="11.75" style="55" bestFit="1" customWidth="1"/>
    <col min="8195" max="8443" width="10" style="55"/>
    <col min="8444" max="8444" width="7.375" style="55" customWidth="1"/>
    <col min="8445" max="8445" width="69.875" style="55" customWidth="1"/>
    <col min="8446" max="8446" width="19.625" style="55" customWidth="1"/>
    <col min="8447" max="8447" width="20.25" style="55" customWidth="1"/>
    <col min="8448" max="8449" width="10" style="55"/>
    <col min="8450" max="8450" width="11.75" style="55" bestFit="1" customWidth="1"/>
    <col min="8451" max="8699" width="10" style="55"/>
    <col min="8700" max="8700" width="7.375" style="55" customWidth="1"/>
    <col min="8701" max="8701" width="69.875" style="55" customWidth="1"/>
    <col min="8702" max="8702" width="19.625" style="55" customWidth="1"/>
    <col min="8703" max="8703" width="20.25" style="55" customWidth="1"/>
    <col min="8704" max="8705" width="10" style="55"/>
    <col min="8706" max="8706" width="11.75" style="55" bestFit="1" customWidth="1"/>
    <col min="8707" max="8955" width="10" style="55"/>
    <col min="8956" max="8956" width="7.375" style="55" customWidth="1"/>
    <col min="8957" max="8957" width="69.875" style="55" customWidth="1"/>
    <col min="8958" max="8958" width="19.625" style="55" customWidth="1"/>
    <col min="8959" max="8959" width="20.25" style="55" customWidth="1"/>
    <col min="8960" max="8961" width="10" style="55"/>
    <col min="8962" max="8962" width="11.75" style="55" bestFit="1" customWidth="1"/>
    <col min="8963" max="9211" width="10" style="55"/>
    <col min="9212" max="9212" width="7.375" style="55" customWidth="1"/>
    <col min="9213" max="9213" width="69.875" style="55" customWidth="1"/>
    <col min="9214" max="9214" width="19.625" style="55" customWidth="1"/>
    <col min="9215" max="9215" width="20.25" style="55" customWidth="1"/>
    <col min="9216" max="9217" width="10" style="55"/>
    <col min="9218" max="9218" width="11.75" style="55" bestFit="1" customWidth="1"/>
    <col min="9219" max="9467" width="10" style="55"/>
    <col min="9468" max="9468" width="7.375" style="55" customWidth="1"/>
    <col min="9469" max="9469" width="69.875" style="55" customWidth="1"/>
    <col min="9470" max="9470" width="19.625" style="55" customWidth="1"/>
    <col min="9471" max="9471" width="20.25" style="55" customWidth="1"/>
    <col min="9472" max="9473" width="10" style="55"/>
    <col min="9474" max="9474" width="11.75" style="55" bestFit="1" customWidth="1"/>
    <col min="9475" max="9723" width="10" style="55"/>
    <col min="9724" max="9724" width="7.375" style="55" customWidth="1"/>
    <col min="9725" max="9725" width="69.875" style="55" customWidth="1"/>
    <col min="9726" max="9726" width="19.625" style="55" customWidth="1"/>
    <col min="9727" max="9727" width="20.25" style="55" customWidth="1"/>
    <col min="9728" max="9729" width="10" style="55"/>
    <col min="9730" max="9730" width="11.75" style="55" bestFit="1" customWidth="1"/>
    <col min="9731" max="9979" width="10" style="55"/>
    <col min="9980" max="9980" width="7.375" style="55" customWidth="1"/>
    <col min="9981" max="9981" width="69.875" style="55" customWidth="1"/>
    <col min="9982" max="9982" width="19.625" style="55" customWidth="1"/>
    <col min="9983" max="9983" width="20.25" style="55" customWidth="1"/>
    <col min="9984" max="9985" width="10" style="55"/>
    <col min="9986" max="9986" width="11.75" style="55" bestFit="1" customWidth="1"/>
    <col min="9987" max="10235" width="10" style="55"/>
    <col min="10236" max="10236" width="7.375" style="55" customWidth="1"/>
    <col min="10237" max="10237" width="69.875" style="55" customWidth="1"/>
    <col min="10238" max="10238" width="19.625" style="55" customWidth="1"/>
    <col min="10239" max="10239" width="20.25" style="55" customWidth="1"/>
    <col min="10240" max="10241" width="10" style="55"/>
    <col min="10242" max="10242" width="11.75" style="55" bestFit="1" customWidth="1"/>
    <col min="10243" max="10491" width="10" style="55"/>
    <col min="10492" max="10492" width="7.375" style="55" customWidth="1"/>
    <col min="10493" max="10493" width="69.875" style="55" customWidth="1"/>
    <col min="10494" max="10494" width="19.625" style="55" customWidth="1"/>
    <col min="10495" max="10495" width="20.25" style="55" customWidth="1"/>
    <col min="10496" max="10497" width="10" style="55"/>
    <col min="10498" max="10498" width="11.75" style="55" bestFit="1" customWidth="1"/>
    <col min="10499" max="10747" width="10" style="55"/>
    <col min="10748" max="10748" width="7.375" style="55" customWidth="1"/>
    <col min="10749" max="10749" width="69.875" style="55" customWidth="1"/>
    <col min="10750" max="10750" width="19.625" style="55" customWidth="1"/>
    <col min="10751" max="10751" width="20.25" style="55" customWidth="1"/>
    <col min="10752" max="10753" width="10" style="55"/>
    <col min="10754" max="10754" width="11.75" style="55" bestFit="1" customWidth="1"/>
    <col min="10755" max="11003" width="10" style="55"/>
    <col min="11004" max="11004" width="7.375" style="55" customWidth="1"/>
    <col min="11005" max="11005" width="69.875" style="55" customWidth="1"/>
    <col min="11006" max="11006" width="19.625" style="55" customWidth="1"/>
    <col min="11007" max="11007" width="20.25" style="55" customWidth="1"/>
    <col min="11008" max="11009" width="10" style="55"/>
    <col min="11010" max="11010" width="11.75" style="55" bestFit="1" customWidth="1"/>
    <col min="11011" max="11259" width="10" style="55"/>
    <col min="11260" max="11260" width="7.375" style="55" customWidth="1"/>
    <col min="11261" max="11261" width="69.875" style="55" customWidth="1"/>
    <col min="11262" max="11262" width="19.625" style="55" customWidth="1"/>
    <col min="11263" max="11263" width="20.25" style="55" customWidth="1"/>
    <col min="11264" max="11265" width="10" style="55"/>
    <col min="11266" max="11266" width="11.75" style="55" bestFit="1" customWidth="1"/>
    <col min="11267" max="11515" width="10" style="55"/>
    <col min="11516" max="11516" width="7.375" style="55" customWidth="1"/>
    <col min="11517" max="11517" width="69.875" style="55" customWidth="1"/>
    <col min="11518" max="11518" width="19.625" style="55" customWidth="1"/>
    <col min="11519" max="11519" width="20.25" style="55" customWidth="1"/>
    <col min="11520" max="11521" width="10" style="55"/>
    <col min="11522" max="11522" width="11.75" style="55" bestFit="1" customWidth="1"/>
    <col min="11523" max="11771" width="10" style="55"/>
    <col min="11772" max="11772" width="7.375" style="55" customWidth="1"/>
    <col min="11773" max="11773" width="69.875" style="55" customWidth="1"/>
    <col min="11774" max="11774" width="19.625" style="55" customWidth="1"/>
    <col min="11775" max="11775" width="20.25" style="55" customWidth="1"/>
    <col min="11776" max="11777" width="10" style="55"/>
    <col min="11778" max="11778" width="11.75" style="55" bestFit="1" customWidth="1"/>
    <col min="11779" max="12027" width="10" style="55"/>
    <col min="12028" max="12028" width="7.375" style="55" customWidth="1"/>
    <col min="12029" max="12029" width="69.875" style="55" customWidth="1"/>
    <col min="12030" max="12030" width="19.625" style="55" customWidth="1"/>
    <col min="12031" max="12031" width="20.25" style="55" customWidth="1"/>
    <col min="12032" max="12033" width="10" style="55"/>
    <col min="12034" max="12034" width="11.75" style="55" bestFit="1" customWidth="1"/>
    <col min="12035" max="12283" width="10" style="55"/>
    <col min="12284" max="12284" width="7.375" style="55" customWidth="1"/>
    <col min="12285" max="12285" width="69.875" style="55" customWidth="1"/>
    <col min="12286" max="12286" width="19.625" style="55" customWidth="1"/>
    <col min="12287" max="12287" width="20.25" style="55" customWidth="1"/>
    <col min="12288" max="12289" width="10" style="55"/>
    <col min="12290" max="12290" width="11.75" style="55" bestFit="1" customWidth="1"/>
    <col min="12291" max="12539" width="10" style="55"/>
    <col min="12540" max="12540" width="7.375" style="55" customWidth="1"/>
    <col min="12541" max="12541" width="69.875" style="55" customWidth="1"/>
    <col min="12542" max="12542" width="19.625" style="55" customWidth="1"/>
    <col min="12543" max="12543" width="20.25" style="55" customWidth="1"/>
    <col min="12544" max="12545" width="10" style="55"/>
    <col min="12546" max="12546" width="11.75" style="55" bestFit="1" customWidth="1"/>
    <col min="12547" max="12795" width="10" style="55"/>
    <col min="12796" max="12796" width="7.375" style="55" customWidth="1"/>
    <col min="12797" max="12797" width="69.875" style="55" customWidth="1"/>
    <col min="12798" max="12798" width="19.625" style="55" customWidth="1"/>
    <col min="12799" max="12799" width="20.25" style="55" customWidth="1"/>
    <col min="12800" max="12801" width="10" style="55"/>
    <col min="12802" max="12802" width="11.75" style="55" bestFit="1" customWidth="1"/>
    <col min="12803" max="13051" width="10" style="55"/>
    <col min="13052" max="13052" width="7.375" style="55" customWidth="1"/>
    <col min="13053" max="13053" width="69.875" style="55" customWidth="1"/>
    <col min="13054" max="13054" width="19.625" style="55" customWidth="1"/>
    <col min="13055" max="13055" width="20.25" style="55" customWidth="1"/>
    <col min="13056" max="13057" width="10" style="55"/>
    <col min="13058" max="13058" width="11.75" style="55" bestFit="1" customWidth="1"/>
    <col min="13059" max="13307" width="10" style="55"/>
    <col min="13308" max="13308" width="7.375" style="55" customWidth="1"/>
    <col min="13309" max="13309" width="69.875" style="55" customWidth="1"/>
    <col min="13310" max="13310" width="19.625" style="55" customWidth="1"/>
    <col min="13311" max="13311" width="20.25" style="55" customWidth="1"/>
    <col min="13312" max="13313" width="10" style="55"/>
    <col min="13314" max="13314" width="11.75" style="55" bestFit="1" customWidth="1"/>
    <col min="13315" max="13563" width="10" style="55"/>
    <col min="13564" max="13564" width="7.375" style="55" customWidth="1"/>
    <col min="13565" max="13565" width="69.875" style="55" customWidth="1"/>
    <col min="13566" max="13566" width="19.625" style="55" customWidth="1"/>
    <col min="13567" max="13567" width="20.25" style="55" customWidth="1"/>
    <col min="13568" max="13569" width="10" style="55"/>
    <col min="13570" max="13570" width="11.75" style="55" bestFit="1" customWidth="1"/>
    <col min="13571" max="13819" width="10" style="55"/>
    <col min="13820" max="13820" width="7.375" style="55" customWidth="1"/>
    <col min="13821" max="13821" width="69.875" style="55" customWidth="1"/>
    <col min="13822" max="13822" width="19.625" style="55" customWidth="1"/>
    <col min="13823" max="13823" width="20.25" style="55" customWidth="1"/>
    <col min="13824" max="13825" width="10" style="55"/>
    <col min="13826" max="13826" width="11.75" style="55" bestFit="1" customWidth="1"/>
    <col min="13827" max="14075" width="10" style="55"/>
    <col min="14076" max="14076" width="7.375" style="55" customWidth="1"/>
    <col min="14077" max="14077" width="69.875" style="55" customWidth="1"/>
    <col min="14078" max="14078" width="19.625" style="55" customWidth="1"/>
    <col min="14079" max="14079" width="20.25" style="55" customWidth="1"/>
    <col min="14080" max="14081" width="10" style="55"/>
    <col min="14082" max="14082" width="11.75" style="55" bestFit="1" customWidth="1"/>
    <col min="14083" max="14331" width="10" style="55"/>
    <col min="14332" max="14332" width="7.375" style="55" customWidth="1"/>
    <col min="14333" max="14333" width="69.875" style="55" customWidth="1"/>
    <col min="14334" max="14334" width="19.625" style="55" customWidth="1"/>
    <col min="14335" max="14335" width="20.25" style="55" customWidth="1"/>
    <col min="14336" max="14337" width="10" style="55"/>
    <col min="14338" max="14338" width="11.75" style="55" bestFit="1" customWidth="1"/>
    <col min="14339" max="14587" width="10" style="55"/>
    <col min="14588" max="14588" width="7.375" style="55" customWidth="1"/>
    <col min="14589" max="14589" width="69.875" style="55" customWidth="1"/>
    <col min="14590" max="14590" width="19.625" style="55" customWidth="1"/>
    <col min="14591" max="14591" width="20.25" style="55" customWidth="1"/>
    <col min="14592" max="14593" width="10" style="55"/>
    <col min="14594" max="14594" width="11.75" style="55" bestFit="1" customWidth="1"/>
    <col min="14595" max="14843" width="10" style="55"/>
    <col min="14844" max="14844" width="7.375" style="55" customWidth="1"/>
    <col min="14845" max="14845" width="69.875" style="55" customWidth="1"/>
    <col min="14846" max="14846" width="19.625" style="55" customWidth="1"/>
    <col min="14847" max="14847" width="20.25" style="55" customWidth="1"/>
    <col min="14848" max="14849" width="10" style="55"/>
    <col min="14850" max="14850" width="11.75" style="55" bestFit="1" customWidth="1"/>
    <col min="14851" max="15099" width="10" style="55"/>
    <col min="15100" max="15100" width="7.375" style="55" customWidth="1"/>
    <col min="15101" max="15101" width="69.875" style="55" customWidth="1"/>
    <col min="15102" max="15102" width="19.625" style="55" customWidth="1"/>
    <col min="15103" max="15103" width="20.25" style="55" customWidth="1"/>
    <col min="15104" max="15105" width="10" style="55"/>
    <col min="15106" max="15106" width="11.75" style="55" bestFit="1" customWidth="1"/>
    <col min="15107" max="15355" width="10" style="55"/>
    <col min="15356" max="15356" width="7.375" style="55" customWidth="1"/>
    <col min="15357" max="15357" width="69.875" style="55" customWidth="1"/>
    <col min="15358" max="15358" width="19.625" style="55" customWidth="1"/>
    <col min="15359" max="15359" width="20.25" style="55" customWidth="1"/>
    <col min="15360" max="15361" width="10" style="55"/>
    <col min="15362" max="15362" width="11.75" style="55" bestFit="1" customWidth="1"/>
    <col min="15363" max="15611" width="10" style="55"/>
    <col min="15612" max="15612" width="7.375" style="55" customWidth="1"/>
    <col min="15613" max="15613" width="69.875" style="55" customWidth="1"/>
    <col min="15614" max="15614" width="19.625" style="55" customWidth="1"/>
    <col min="15615" max="15615" width="20.25" style="55" customWidth="1"/>
    <col min="15616" max="15617" width="10" style="55"/>
    <col min="15618" max="15618" width="11.75" style="55" bestFit="1" customWidth="1"/>
    <col min="15619" max="15867" width="10" style="55"/>
    <col min="15868" max="15868" width="7.375" style="55" customWidth="1"/>
    <col min="15869" max="15869" width="69.875" style="55" customWidth="1"/>
    <col min="15870" max="15870" width="19.625" style="55" customWidth="1"/>
    <col min="15871" max="15871" width="20.25" style="55" customWidth="1"/>
    <col min="15872" max="15873" width="10" style="55"/>
    <col min="15874" max="15874" width="11.75" style="55" bestFit="1" customWidth="1"/>
    <col min="15875" max="16123" width="10" style="55"/>
    <col min="16124" max="16124" width="7.375" style="55" customWidth="1"/>
    <col min="16125" max="16125" width="69.875" style="55" customWidth="1"/>
    <col min="16126" max="16126" width="19.625" style="55" customWidth="1"/>
    <col min="16127" max="16127" width="20.25" style="55" customWidth="1"/>
    <col min="16128" max="16129" width="10" style="55"/>
    <col min="16130" max="16130" width="11.75" style="55" bestFit="1" customWidth="1"/>
    <col min="16131" max="16384" width="10" style="55"/>
  </cols>
  <sheetData>
    <row r="1" spans="1:4" s="51" customFormat="1" ht="18.75">
      <c r="B1" s="52"/>
      <c r="C1" s="392" t="s">
        <v>194</v>
      </c>
      <c r="D1" s="392"/>
    </row>
    <row r="2" spans="1:4" s="53" customFormat="1" ht="6" customHeight="1">
      <c r="B2" s="52"/>
      <c r="C2" s="393"/>
      <c r="D2" s="393"/>
    </row>
    <row r="3" spans="1:4" s="51" customFormat="1" ht="18.600000000000001" customHeight="1">
      <c r="A3" s="398" t="s">
        <v>247</v>
      </c>
      <c r="B3" s="398"/>
      <c r="C3" s="398"/>
      <c r="D3" s="398"/>
    </row>
    <row r="4" spans="1:4" s="51" customFormat="1" ht="18.600000000000001" customHeight="1">
      <c r="A4" s="394" t="s">
        <v>246</v>
      </c>
      <c r="B4" s="394"/>
      <c r="C4" s="394"/>
      <c r="D4" s="394"/>
    </row>
    <row r="5" spans="1:4" ht="21.95" customHeight="1">
      <c r="A5" s="54"/>
      <c r="B5" s="395" t="s">
        <v>51</v>
      </c>
      <c r="C5" s="395"/>
      <c r="D5" s="395"/>
    </row>
    <row r="6" spans="1:4" ht="42" customHeight="1">
      <c r="A6" s="396" t="s">
        <v>7</v>
      </c>
      <c r="B6" s="396" t="s">
        <v>24</v>
      </c>
      <c r="C6" s="396" t="s">
        <v>112</v>
      </c>
      <c r="D6" s="396" t="s">
        <v>12</v>
      </c>
    </row>
    <row r="7" spans="1:4" ht="20.100000000000001" customHeight="1">
      <c r="A7" s="397"/>
      <c r="B7" s="397"/>
      <c r="C7" s="397"/>
      <c r="D7" s="397"/>
    </row>
    <row r="8" spans="1:4" ht="20.100000000000001" customHeight="1">
      <c r="A8" s="82">
        <v>1</v>
      </c>
      <c r="B8" s="82">
        <v>2</v>
      </c>
      <c r="C8" s="82">
        <v>3</v>
      </c>
      <c r="D8" s="82">
        <v>4</v>
      </c>
    </row>
    <row r="9" spans="1:4" customFormat="1" ht="24.95" customHeight="1">
      <c r="A9" s="56" t="s">
        <v>0</v>
      </c>
      <c r="B9" s="88" t="s">
        <v>113</v>
      </c>
      <c r="C9" s="157" t="e">
        <f>C10+C13+C16+C17</f>
        <v>#REF!</v>
      </c>
      <c r="D9" s="83"/>
    </row>
    <row r="10" spans="1:4" s="57" customFormat="1" ht="24.95" customHeight="1">
      <c r="A10" s="56" t="s">
        <v>2</v>
      </c>
      <c r="B10" s="88" t="s">
        <v>114</v>
      </c>
      <c r="C10" s="157">
        <f>C11+C12</f>
        <v>0</v>
      </c>
      <c r="D10" s="84"/>
    </row>
    <row r="11" spans="1:4" customFormat="1" ht="24.95" customHeight="1">
      <c r="A11" s="58"/>
      <c r="B11" s="89" t="s">
        <v>115</v>
      </c>
      <c r="C11" s="158"/>
      <c r="D11" s="83" t="s">
        <v>6</v>
      </c>
    </row>
    <row r="12" spans="1:4" customFormat="1" ht="24.95" customHeight="1">
      <c r="A12" s="58"/>
      <c r="B12" s="89" t="s">
        <v>116</v>
      </c>
      <c r="C12" s="158"/>
      <c r="D12" s="83"/>
    </row>
    <row r="13" spans="1:4" s="57" customFormat="1" ht="24.95" customHeight="1">
      <c r="A13" s="56" t="s">
        <v>3</v>
      </c>
      <c r="B13" s="88" t="s">
        <v>117</v>
      </c>
      <c r="C13" s="157" t="e">
        <f>C14+C15</f>
        <v>#REF!</v>
      </c>
      <c r="D13" s="84"/>
    </row>
    <row r="14" spans="1:4" s="60" customFormat="1" ht="24.95" customHeight="1">
      <c r="A14" s="59"/>
      <c r="B14" s="89" t="s">
        <v>130</v>
      </c>
      <c r="C14" s="158">
        <v>52076000.439999998</v>
      </c>
      <c r="D14" s="85"/>
    </row>
    <row r="15" spans="1:4" s="60" customFormat="1" ht="24.95" customHeight="1">
      <c r="A15" s="59"/>
      <c r="B15" s="89" t="s">
        <v>26</v>
      </c>
      <c r="C15" s="158" t="e">
        <f>C26</f>
        <v>#REF!</v>
      </c>
      <c r="D15" s="85"/>
    </row>
    <row r="16" spans="1:4" s="57" customFormat="1" ht="24.95" customHeight="1">
      <c r="A16" s="56" t="s">
        <v>4</v>
      </c>
      <c r="B16" s="88" t="s">
        <v>118</v>
      </c>
      <c r="C16" s="158"/>
      <c r="D16" s="84"/>
    </row>
    <row r="17" spans="1:4" s="57" customFormat="1" ht="24.95" customHeight="1">
      <c r="A17" s="56" t="s">
        <v>119</v>
      </c>
      <c r="B17" s="88" t="s">
        <v>120</v>
      </c>
      <c r="C17" s="157"/>
      <c r="D17" s="84"/>
    </row>
    <row r="18" spans="1:4" customFormat="1" ht="24.95" customHeight="1">
      <c r="A18" s="56" t="s">
        <v>1</v>
      </c>
      <c r="B18" s="88" t="s">
        <v>121</v>
      </c>
      <c r="C18" s="157" t="e">
        <f>C19+C26+C30</f>
        <v>#REF!</v>
      </c>
      <c r="D18" s="86"/>
    </row>
    <row r="19" spans="1:4" s="57" customFormat="1" ht="24.95" customHeight="1">
      <c r="A19" s="56" t="s">
        <v>2</v>
      </c>
      <c r="B19" s="88" t="s">
        <v>122</v>
      </c>
      <c r="C19" s="157">
        <f>SUM(C20:C25)</f>
        <v>52076000.439999998</v>
      </c>
      <c r="D19" s="84"/>
    </row>
    <row r="20" spans="1:4" ht="24.95" customHeight="1">
      <c r="A20" s="58" t="s">
        <v>33</v>
      </c>
      <c r="B20" s="89" t="s">
        <v>14</v>
      </c>
      <c r="C20" s="158">
        <v>1209269.8999999999</v>
      </c>
      <c r="D20" s="87"/>
    </row>
    <row r="21" spans="1:4" ht="24.95" customHeight="1">
      <c r="A21" s="58" t="s">
        <v>34</v>
      </c>
      <c r="B21" s="89" t="s">
        <v>15</v>
      </c>
      <c r="C21" s="158">
        <v>49469130.539999999</v>
      </c>
      <c r="D21" s="87"/>
    </row>
    <row r="22" spans="1:4" ht="24.95" customHeight="1">
      <c r="A22" s="58" t="s">
        <v>41</v>
      </c>
      <c r="B22" s="89" t="s">
        <v>131</v>
      </c>
      <c r="C22" s="158"/>
      <c r="D22" s="87"/>
    </row>
    <row r="23" spans="1:4" ht="24.95" customHeight="1">
      <c r="A23" s="58" t="s">
        <v>42</v>
      </c>
      <c r="B23" s="89" t="s">
        <v>123</v>
      </c>
      <c r="C23" s="158"/>
      <c r="D23" s="87"/>
    </row>
    <row r="24" spans="1:4" ht="24.95" customHeight="1">
      <c r="A24" s="58" t="s">
        <v>43</v>
      </c>
      <c r="B24" s="89" t="s">
        <v>16</v>
      </c>
      <c r="C24" s="158">
        <v>1397600</v>
      </c>
      <c r="D24" s="87"/>
    </row>
    <row r="25" spans="1:4" ht="24.95" customHeight="1">
      <c r="A25" s="58" t="s">
        <v>44</v>
      </c>
      <c r="B25" s="89" t="s">
        <v>124</v>
      </c>
      <c r="C25" s="158"/>
      <c r="D25" s="87"/>
    </row>
    <row r="26" spans="1:4" s="57" customFormat="1" ht="24.95" customHeight="1">
      <c r="A26" s="56" t="s">
        <v>3</v>
      </c>
      <c r="B26" s="88" t="s">
        <v>125</v>
      </c>
      <c r="C26" s="157" t="e">
        <f>SUM(C27:C28)</f>
        <v>#REF!</v>
      </c>
      <c r="D26" s="84"/>
    </row>
    <row r="27" spans="1:4" customFormat="1" ht="24.95" customHeight="1">
      <c r="A27" s="58" t="s">
        <v>33</v>
      </c>
      <c r="B27" s="90" t="s">
        <v>126</v>
      </c>
      <c r="C27" s="158" t="e">
        <f>'B17. NĐ31'!C29</f>
        <v>#REF!</v>
      </c>
      <c r="D27" s="83"/>
    </row>
    <row r="28" spans="1:4" customFormat="1" ht="24.95" customHeight="1">
      <c r="A28" s="58" t="s">
        <v>34</v>
      </c>
      <c r="B28" s="90" t="s">
        <v>127</v>
      </c>
      <c r="C28" s="158">
        <f>'B17. NĐ31'!C30</f>
        <v>19212999.560000002</v>
      </c>
      <c r="D28" s="83"/>
    </row>
    <row r="29" spans="1:4" s="57" customFormat="1" ht="24.95" customHeight="1">
      <c r="A29" s="56" t="s">
        <v>4</v>
      </c>
      <c r="B29" s="91" t="s">
        <v>128</v>
      </c>
      <c r="C29" s="157">
        <v>0</v>
      </c>
      <c r="D29" s="84"/>
    </row>
    <row r="30" spans="1:4" s="57" customFormat="1" ht="31.5">
      <c r="A30" s="56" t="s">
        <v>129</v>
      </c>
      <c r="B30" s="91" t="s">
        <v>268</v>
      </c>
      <c r="C30" s="157"/>
      <c r="D30" s="84"/>
    </row>
    <row r="31" spans="1:4" ht="18" customHeight="1"/>
    <row r="33" spans="1:3" ht="18" customHeight="1"/>
    <row r="34" spans="1:3" ht="18" customHeight="1">
      <c r="A34" s="55"/>
      <c r="B34" s="55"/>
      <c r="C34" s="55"/>
    </row>
    <row r="35" spans="1:3" ht="18" customHeight="1">
      <c r="A35" s="55"/>
      <c r="B35" s="55"/>
      <c r="C35" s="55"/>
    </row>
    <row r="36" spans="1:3" ht="16.5" customHeight="1">
      <c r="A36" s="55"/>
      <c r="B36" s="55"/>
      <c r="C36" s="55"/>
    </row>
    <row r="37" spans="1:3" ht="18" customHeight="1">
      <c r="A37" s="55"/>
      <c r="B37" s="55"/>
      <c r="C37" s="55"/>
    </row>
    <row r="38" spans="1:3" ht="18" customHeight="1">
      <c r="A38" s="55"/>
      <c r="B38" s="55"/>
      <c r="C38" s="55"/>
    </row>
    <row r="39" spans="1:3" ht="24.75" customHeight="1">
      <c r="A39" s="55"/>
      <c r="B39" s="55"/>
      <c r="C39" s="55"/>
    </row>
    <row r="40" spans="1:3" ht="25.5" customHeight="1">
      <c r="A40" s="55"/>
      <c r="B40" s="55"/>
      <c r="C40" s="55"/>
    </row>
    <row r="41" spans="1:3" ht="34.5" customHeight="1">
      <c r="A41" s="55"/>
      <c r="B41" s="55"/>
      <c r="C41" s="55"/>
    </row>
    <row r="42" spans="1:3" ht="32.25" customHeight="1">
      <c r="A42" s="55"/>
      <c r="B42" s="55"/>
      <c r="C42" s="55"/>
    </row>
    <row r="43" spans="1:3" ht="24" customHeight="1">
      <c r="A43" s="55"/>
      <c r="B43" s="55"/>
      <c r="C43" s="55"/>
    </row>
    <row r="44" spans="1:3" ht="18" customHeight="1">
      <c r="A44" s="55"/>
      <c r="B44" s="55"/>
      <c r="C44" s="55"/>
    </row>
    <row r="45" spans="1:3" ht="18" customHeight="1">
      <c r="A45" s="55"/>
      <c r="B45" s="55"/>
      <c r="C45" s="55"/>
    </row>
    <row r="46" spans="1:3" ht="18" customHeight="1">
      <c r="A46" s="55"/>
      <c r="B46" s="55"/>
      <c r="C46" s="55"/>
    </row>
    <row r="47" spans="1:3" ht="15">
      <c r="A47" s="55"/>
      <c r="B47" s="55"/>
      <c r="C47" s="55"/>
    </row>
    <row r="48" spans="1:3" ht="15">
      <c r="A48" s="55"/>
      <c r="B48" s="55"/>
      <c r="C48" s="55"/>
    </row>
    <row r="49" spans="1:3" ht="15">
      <c r="A49" s="55"/>
      <c r="B49" s="55"/>
      <c r="C49" s="55"/>
    </row>
    <row r="50" spans="1:3" ht="15">
      <c r="A50" s="55"/>
      <c r="B50" s="55"/>
      <c r="C50" s="55"/>
    </row>
    <row r="51" spans="1:3" ht="15">
      <c r="A51" s="55"/>
      <c r="B51" s="55"/>
      <c r="C51" s="55"/>
    </row>
    <row r="52" spans="1:3" ht="15">
      <c r="A52" s="55"/>
      <c r="B52" s="55"/>
      <c r="C52" s="55"/>
    </row>
    <row r="53" spans="1:3" ht="15">
      <c r="A53" s="55"/>
      <c r="B53" s="55"/>
      <c r="C53" s="55"/>
    </row>
    <row r="54" spans="1:3" ht="15">
      <c r="A54" s="55"/>
      <c r="B54" s="55"/>
      <c r="C54" s="55"/>
    </row>
    <row r="55" spans="1:3" ht="15">
      <c r="A55" s="55"/>
      <c r="B55" s="55"/>
      <c r="C55" s="55"/>
    </row>
  </sheetData>
  <mergeCells count="9">
    <mergeCell ref="C1:D1"/>
    <mergeCell ref="C2:D2"/>
    <mergeCell ref="A4:D4"/>
    <mergeCell ref="B5:D5"/>
    <mergeCell ref="A6:A7"/>
    <mergeCell ref="B6:B7"/>
    <mergeCell ref="C6:C7"/>
    <mergeCell ref="D6:D7"/>
    <mergeCell ref="A3:D3"/>
  </mergeCells>
  <phoneticPr fontId="18" type="noConversion"/>
  <conditionalFormatting sqref="C34:C36">
    <cfRule type="cellIs" dxfId="7" priority="2" stopIfTrue="1" operator="equal">
      <formula>0</formula>
    </cfRule>
  </conditionalFormatting>
  <conditionalFormatting sqref="C40:C42">
    <cfRule type="cellIs" dxfId="6" priority="1" stopIfTrue="1" operator="equal">
      <formula>0</formula>
    </cfRule>
  </conditionalFormatting>
  <pageMargins left="0.53" right="0.35" top="0.28000000000000003" bottom="0.43" header="0.17" footer="0.24"/>
  <pageSetup paperSize="9" orientation="portrait" verticalDpi="0" r:id="rId1"/>
  <headerFooter alignWithMargins="0">
    <oddFooter>&amp;C&amp;"Times New Roman,Regular"&amp;10&amp;P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48"/>
  <sheetViews>
    <sheetView workbookViewId="0">
      <selection activeCell="A4" sqref="A4:T4"/>
    </sheetView>
  </sheetViews>
  <sheetFormatPr defaultColWidth="10" defaultRowHeight="15"/>
  <cols>
    <col min="1" max="1" width="5.625" style="120" customWidth="1"/>
    <col min="2" max="2" width="49.25" style="120" customWidth="1"/>
    <col min="3" max="3" width="18.125" style="122" customWidth="1"/>
    <col min="4" max="4" width="11.625" style="122" customWidth="1"/>
    <col min="5" max="5" width="12.625" style="120" bestFit="1" customWidth="1"/>
    <col min="6" max="251" width="10" style="120"/>
    <col min="252" max="252" width="5.625" style="120" customWidth="1"/>
    <col min="253" max="253" width="46.625" style="120" customWidth="1"/>
    <col min="254" max="254" width="13.25" style="120" customWidth="1"/>
    <col min="255" max="255" width="14.125" style="120" customWidth="1"/>
    <col min="256" max="256" width="12.625" style="120" customWidth="1"/>
    <col min="257" max="507" width="10" style="120"/>
    <col min="508" max="508" width="5.625" style="120" customWidth="1"/>
    <col min="509" max="509" width="46.625" style="120" customWidth="1"/>
    <col min="510" max="510" width="13.25" style="120" customWidth="1"/>
    <col min="511" max="511" width="14.125" style="120" customWidth="1"/>
    <col min="512" max="512" width="12.625" style="120" customWidth="1"/>
    <col min="513" max="763" width="10" style="120"/>
    <col min="764" max="764" width="5.625" style="120" customWidth="1"/>
    <col min="765" max="765" width="46.625" style="120" customWidth="1"/>
    <col min="766" max="766" width="13.25" style="120" customWidth="1"/>
    <col min="767" max="767" width="14.125" style="120" customWidth="1"/>
    <col min="768" max="768" width="12.625" style="120" customWidth="1"/>
    <col min="769" max="1019" width="10" style="120"/>
    <col min="1020" max="1020" width="5.625" style="120" customWidth="1"/>
    <col min="1021" max="1021" width="46.625" style="120" customWidth="1"/>
    <col min="1022" max="1022" width="13.25" style="120" customWidth="1"/>
    <col min="1023" max="1023" width="14.125" style="120" customWidth="1"/>
    <col min="1024" max="1024" width="12.625" style="120" customWidth="1"/>
    <col min="1025" max="1275" width="10" style="120"/>
    <col min="1276" max="1276" width="5.625" style="120" customWidth="1"/>
    <col min="1277" max="1277" width="46.625" style="120" customWidth="1"/>
    <col min="1278" max="1278" width="13.25" style="120" customWidth="1"/>
    <col min="1279" max="1279" width="14.125" style="120" customWidth="1"/>
    <col min="1280" max="1280" width="12.625" style="120" customWidth="1"/>
    <col min="1281" max="1531" width="10" style="120"/>
    <col min="1532" max="1532" width="5.625" style="120" customWidth="1"/>
    <col min="1533" max="1533" width="46.625" style="120" customWidth="1"/>
    <col min="1534" max="1534" width="13.25" style="120" customWidth="1"/>
    <col min="1535" max="1535" width="14.125" style="120" customWidth="1"/>
    <col min="1536" max="1536" width="12.625" style="120" customWidth="1"/>
    <col min="1537" max="1787" width="10" style="120"/>
    <col min="1788" max="1788" width="5.625" style="120" customWidth="1"/>
    <col min="1789" max="1789" width="46.625" style="120" customWidth="1"/>
    <col min="1790" max="1790" width="13.25" style="120" customWidth="1"/>
    <col min="1791" max="1791" width="14.125" style="120" customWidth="1"/>
    <col min="1792" max="1792" width="12.625" style="120" customWidth="1"/>
    <col min="1793" max="2043" width="10" style="120"/>
    <col min="2044" max="2044" width="5.625" style="120" customWidth="1"/>
    <col min="2045" max="2045" width="46.625" style="120" customWidth="1"/>
    <col min="2046" max="2046" width="13.25" style="120" customWidth="1"/>
    <col min="2047" max="2047" width="14.125" style="120" customWidth="1"/>
    <col min="2048" max="2048" width="12.625" style="120" customWidth="1"/>
    <col min="2049" max="2299" width="10" style="120"/>
    <col min="2300" max="2300" width="5.625" style="120" customWidth="1"/>
    <col min="2301" max="2301" width="46.625" style="120" customWidth="1"/>
    <col min="2302" max="2302" width="13.25" style="120" customWidth="1"/>
    <col min="2303" max="2303" width="14.125" style="120" customWidth="1"/>
    <col min="2304" max="2304" width="12.625" style="120" customWidth="1"/>
    <col min="2305" max="2555" width="10" style="120"/>
    <col min="2556" max="2556" width="5.625" style="120" customWidth="1"/>
    <col min="2557" max="2557" width="46.625" style="120" customWidth="1"/>
    <col min="2558" max="2558" width="13.25" style="120" customWidth="1"/>
    <col min="2559" max="2559" width="14.125" style="120" customWidth="1"/>
    <col min="2560" max="2560" width="12.625" style="120" customWidth="1"/>
    <col min="2561" max="2811" width="10" style="120"/>
    <col min="2812" max="2812" width="5.625" style="120" customWidth="1"/>
    <col min="2813" max="2813" width="46.625" style="120" customWidth="1"/>
    <col min="2814" max="2814" width="13.25" style="120" customWidth="1"/>
    <col min="2815" max="2815" width="14.125" style="120" customWidth="1"/>
    <col min="2816" max="2816" width="12.625" style="120" customWidth="1"/>
    <col min="2817" max="3067" width="10" style="120"/>
    <col min="3068" max="3068" width="5.625" style="120" customWidth="1"/>
    <col min="3069" max="3069" width="46.625" style="120" customWidth="1"/>
    <col min="3070" max="3070" width="13.25" style="120" customWidth="1"/>
    <col min="3071" max="3071" width="14.125" style="120" customWidth="1"/>
    <col min="3072" max="3072" width="12.625" style="120" customWidth="1"/>
    <col min="3073" max="3323" width="10" style="120"/>
    <col min="3324" max="3324" width="5.625" style="120" customWidth="1"/>
    <col min="3325" max="3325" width="46.625" style="120" customWidth="1"/>
    <col min="3326" max="3326" width="13.25" style="120" customWidth="1"/>
    <col min="3327" max="3327" width="14.125" style="120" customWidth="1"/>
    <col min="3328" max="3328" width="12.625" style="120" customWidth="1"/>
    <col min="3329" max="3579" width="10" style="120"/>
    <col min="3580" max="3580" width="5.625" style="120" customWidth="1"/>
    <col min="3581" max="3581" width="46.625" style="120" customWidth="1"/>
    <col min="3582" max="3582" width="13.25" style="120" customWidth="1"/>
    <col min="3583" max="3583" width="14.125" style="120" customWidth="1"/>
    <col min="3584" max="3584" width="12.625" style="120" customWidth="1"/>
    <col min="3585" max="3835" width="10" style="120"/>
    <col min="3836" max="3836" width="5.625" style="120" customWidth="1"/>
    <col min="3837" max="3837" width="46.625" style="120" customWidth="1"/>
    <col min="3838" max="3838" width="13.25" style="120" customWidth="1"/>
    <col min="3839" max="3839" width="14.125" style="120" customWidth="1"/>
    <col min="3840" max="3840" width="12.625" style="120" customWidth="1"/>
    <col min="3841" max="4091" width="10" style="120"/>
    <col min="4092" max="4092" width="5.625" style="120" customWidth="1"/>
    <col min="4093" max="4093" width="46.625" style="120" customWidth="1"/>
    <col min="4094" max="4094" width="13.25" style="120" customWidth="1"/>
    <col min="4095" max="4095" width="14.125" style="120" customWidth="1"/>
    <col min="4096" max="4096" width="12.625" style="120" customWidth="1"/>
    <col min="4097" max="4347" width="10" style="120"/>
    <col min="4348" max="4348" width="5.625" style="120" customWidth="1"/>
    <col min="4349" max="4349" width="46.625" style="120" customWidth="1"/>
    <col min="4350" max="4350" width="13.25" style="120" customWidth="1"/>
    <col min="4351" max="4351" width="14.125" style="120" customWidth="1"/>
    <col min="4352" max="4352" width="12.625" style="120" customWidth="1"/>
    <col min="4353" max="4603" width="10" style="120"/>
    <col min="4604" max="4604" width="5.625" style="120" customWidth="1"/>
    <col min="4605" max="4605" width="46.625" style="120" customWidth="1"/>
    <col min="4606" max="4606" width="13.25" style="120" customWidth="1"/>
    <col min="4607" max="4607" width="14.125" style="120" customWidth="1"/>
    <col min="4608" max="4608" width="12.625" style="120" customWidth="1"/>
    <col min="4609" max="4859" width="10" style="120"/>
    <col min="4860" max="4860" width="5.625" style="120" customWidth="1"/>
    <col min="4861" max="4861" width="46.625" style="120" customWidth="1"/>
    <col min="4862" max="4862" width="13.25" style="120" customWidth="1"/>
    <col min="4863" max="4863" width="14.125" style="120" customWidth="1"/>
    <col min="4864" max="4864" width="12.625" style="120" customWidth="1"/>
    <col min="4865" max="5115" width="10" style="120"/>
    <col min="5116" max="5116" width="5.625" style="120" customWidth="1"/>
    <col min="5117" max="5117" width="46.625" style="120" customWidth="1"/>
    <col min="5118" max="5118" width="13.25" style="120" customWidth="1"/>
    <col min="5119" max="5119" width="14.125" style="120" customWidth="1"/>
    <col min="5120" max="5120" width="12.625" style="120" customWidth="1"/>
    <col min="5121" max="5371" width="10" style="120"/>
    <col min="5372" max="5372" width="5.625" style="120" customWidth="1"/>
    <col min="5373" max="5373" width="46.625" style="120" customWidth="1"/>
    <col min="5374" max="5374" width="13.25" style="120" customWidth="1"/>
    <col min="5375" max="5375" width="14.125" style="120" customWidth="1"/>
    <col min="5376" max="5376" width="12.625" style="120" customWidth="1"/>
    <col min="5377" max="5627" width="10" style="120"/>
    <col min="5628" max="5628" width="5.625" style="120" customWidth="1"/>
    <col min="5629" max="5629" width="46.625" style="120" customWidth="1"/>
    <col min="5630" max="5630" width="13.25" style="120" customWidth="1"/>
    <col min="5631" max="5631" width="14.125" style="120" customWidth="1"/>
    <col min="5632" max="5632" width="12.625" style="120" customWidth="1"/>
    <col min="5633" max="5883" width="10" style="120"/>
    <col min="5884" max="5884" width="5.625" style="120" customWidth="1"/>
    <col min="5885" max="5885" width="46.625" style="120" customWidth="1"/>
    <col min="5886" max="5886" width="13.25" style="120" customWidth="1"/>
    <col min="5887" max="5887" width="14.125" style="120" customWidth="1"/>
    <col min="5888" max="5888" width="12.625" style="120" customWidth="1"/>
    <col min="5889" max="6139" width="10" style="120"/>
    <col min="6140" max="6140" width="5.625" style="120" customWidth="1"/>
    <col min="6141" max="6141" width="46.625" style="120" customWidth="1"/>
    <col min="6142" max="6142" width="13.25" style="120" customWidth="1"/>
    <col min="6143" max="6143" width="14.125" style="120" customWidth="1"/>
    <col min="6144" max="6144" width="12.625" style="120" customWidth="1"/>
    <col min="6145" max="6395" width="10" style="120"/>
    <col min="6396" max="6396" width="5.625" style="120" customWidth="1"/>
    <col min="6397" max="6397" width="46.625" style="120" customWidth="1"/>
    <col min="6398" max="6398" width="13.25" style="120" customWidth="1"/>
    <col min="6399" max="6399" width="14.125" style="120" customWidth="1"/>
    <col min="6400" max="6400" width="12.625" style="120" customWidth="1"/>
    <col min="6401" max="6651" width="10" style="120"/>
    <col min="6652" max="6652" width="5.625" style="120" customWidth="1"/>
    <col min="6653" max="6653" width="46.625" style="120" customWidth="1"/>
    <col min="6654" max="6654" width="13.25" style="120" customWidth="1"/>
    <col min="6655" max="6655" width="14.125" style="120" customWidth="1"/>
    <col min="6656" max="6656" width="12.625" style="120" customWidth="1"/>
    <col min="6657" max="6907" width="10" style="120"/>
    <col min="6908" max="6908" width="5.625" style="120" customWidth="1"/>
    <col min="6909" max="6909" width="46.625" style="120" customWidth="1"/>
    <col min="6910" max="6910" width="13.25" style="120" customWidth="1"/>
    <col min="6911" max="6911" width="14.125" style="120" customWidth="1"/>
    <col min="6912" max="6912" width="12.625" style="120" customWidth="1"/>
    <col min="6913" max="7163" width="10" style="120"/>
    <col min="7164" max="7164" width="5.625" style="120" customWidth="1"/>
    <col min="7165" max="7165" width="46.625" style="120" customWidth="1"/>
    <col min="7166" max="7166" width="13.25" style="120" customWidth="1"/>
    <col min="7167" max="7167" width="14.125" style="120" customWidth="1"/>
    <col min="7168" max="7168" width="12.625" style="120" customWidth="1"/>
    <col min="7169" max="7419" width="10" style="120"/>
    <col min="7420" max="7420" width="5.625" style="120" customWidth="1"/>
    <col min="7421" max="7421" width="46.625" style="120" customWidth="1"/>
    <col min="7422" max="7422" width="13.25" style="120" customWidth="1"/>
    <col min="7423" max="7423" width="14.125" style="120" customWidth="1"/>
    <col min="7424" max="7424" width="12.625" style="120" customWidth="1"/>
    <col min="7425" max="7675" width="10" style="120"/>
    <col min="7676" max="7676" width="5.625" style="120" customWidth="1"/>
    <col min="7677" max="7677" width="46.625" style="120" customWidth="1"/>
    <col min="7678" max="7678" width="13.25" style="120" customWidth="1"/>
    <col min="7679" max="7679" width="14.125" style="120" customWidth="1"/>
    <col min="7680" max="7680" width="12.625" style="120" customWidth="1"/>
    <col min="7681" max="7931" width="10" style="120"/>
    <col min="7932" max="7932" width="5.625" style="120" customWidth="1"/>
    <col min="7933" max="7933" width="46.625" style="120" customWidth="1"/>
    <col min="7934" max="7934" width="13.25" style="120" customWidth="1"/>
    <col min="7935" max="7935" width="14.125" style="120" customWidth="1"/>
    <col min="7936" max="7936" width="12.625" style="120" customWidth="1"/>
    <col min="7937" max="8187" width="10" style="120"/>
    <col min="8188" max="8188" width="5.625" style="120" customWidth="1"/>
    <col min="8189" max="8189" width="46.625" style="120" customWidth="1"/>
    <col min="8190" max="8190" width="13.25" style="120" customWidth="1"/>
    <col min="8191" max="8191" width="14.125" style="120" customWidth="1"/>
    <col min="8192" max="8192" width="12.625" style="120" customWidth="1"/>
    <col min="8193" max="8443" width="10" style="120"/>
    <col min="8444" max="8444" width="5.625" style="120" customWidth="1"/>
    <col min="8445" max="8445" width="46.625" style="120" customWidth="1"/>
    <col min="8446" max="8446" width="13.25" style="120" customWidth="1"/>
    <col min="8447" max="8447" width="14.125" style="120" customWidth="1"/>
    <col min="8448" max="8448" width="12.625" style="120" customWidth="1"/>
    <col min="8449" max="8699" width="10" style="120"/>
    <col min="8700" max="8700" width="5.625" style="120" customWidth="1"/>
    <col min="8701" max="8701" width="46.625" style="120" customWidth="1"/>
    <col min="8702" max="8702" width="13.25" style="120" customWidth="1"/>
    <col min="8703" max="8703" width="14.125" style="120" customWidth="1"/>
    <col min="8704" max="8704" width="12.625" style="120" customWidth="1"/>
    <col min="8705" max="8955" width="10" style="120"/>
    <col min="8956" max="8956" width="5.625" style="120" customWidth="1"/>
    <col min="8957" max="8957" width="46.625" style="120" customWidth="1"/>
    <col min="8958" max="8958" width="13.25" style="120" customWidth="1"/>
    <col min="8959" max="8959" width="14.125" style="120" customWidth="1"/>
    <col min="8960" max="8960" width="12.625" style="120" customWidth="1"/>
    <col min="8961" max="9211" width="10" style="120"/>
    <col min="9212" max="9212" width="5.625" style="120" customWidth="1"/>
    <col min="9213" max="9213" width="46.625" style="120" customWidth="1"/>
    <col min="9214" max="9214" width="13.25" style="120" customWidth="1"/>
    <col min="9215" max="9215" width="14.125" style="120" customWidth="1"/>
    <col min="9216" max="9216" width="12.625" style="120" customWidth="1"/>
    <col min="9217" max="9467" width="10" style="120"/>
    <col min="9468" max="9468" width="5.625" style="120" customWidth="1"/>
    <col min="9469" max="9469" width="46.625" style="120" customWidth="1"/>
    <col min="9470" max="9470" width="13.25" style="120" customWidth="1"/>
    <col min="9471" max="9471" width="14.125" style="120" customWidth="1"/>
    <col min="9472" max="9472" width="12.625" style="120" customWidth="1"/>
    <col min="9473" max="9723" width="10" style="120"/>
    <col min="9724" max="9724" width="5.625" style="120" customWidth="1"/>
    <col min="9725" max="9725" width="46.625" style="120" customWidth="1"/>
    <col min="9726" max="9726" width="13.25" style="120" customWidth="1"/>
    <col min="9727" max="9727" width="14.125" style="120" customWidth="1"/>
    <col min="9728" max="9728" width="12.625" style="120" customWidth="1"/>
    <col min="9729" max="9979" width="10" style="120"/>
    <col min="9980" max="9980" width="5.625" style="120" customWidth="1"/>
    <col min="9981" max="9981" width="46.625" style="120" customWidth="1"/>
    <col min="9982" max="9982" width="13.25" style="120" customWidth="1"/>
    <col min="9983" max="9983" width="14.125" style="120" customWidth="1"/>
    <col min="9984" max="9984" width="12.625" style="120" customWidth="1"/>
    <col min="9985" max="10235" width="10" style="120"/>
    <col min="10236" max="10236" width="5.625" style="120" customWidth="1"/>
    <col min="10237" max="10237" width="46.625" style="120" customWidth="1"/>
    <col min="10238" max="10238" width="13.25" style="120" customWidth="1"/>
    <col min="10239" max="10239" width="14.125" style="120" customWidth="1"/>
    <col min="10240" max="10240" width="12.625" style="120" customWidth="1"/>
    <col min="10241" max="10491" width="10" style="120"/>
    <col min="10492" max="10492" width="5.625" style="120" customWidth="1"/>
    <col min="10493" max="10493" width="46.625" style="120" customWidth="1"/>
    <col min="10494" max="10494" width="13.25" style="120" customWidth="1"/>
    <col min="10495" max="10495" width="14.125" style="120" customWidth="1"/>
    <col min="10496" max="10496" width="12.625" style="120" customWidth="1"/>
    <col min="10497" max="10747" width="10" style="120"/>
    <col min="10748" max="10748" width="5.625" style="120" customWidth="1"/>
    <col min="10749" max="10749" width="46.625" style="120" customWidth="1"/>
    <col min="10750" max="10750" width="13.25" style="120" customWidth="1"/>
    <col min="10751" max="10751" width="14.125" style="120" customWidth="1"/>
    <col min="10752" max="10752" width="12.625" style="120" customWidth="1"/>
    <col min="10753" max="11003" width="10" style="120"/>
    <col min="11004" max="11004" width="5.625" style="120" customWidth="1"/>
    <col min="11005" max="11005" width="46.625" style="120" customWidth="1"/>
    <col min="11006" max="11006" width="13.25" style="120" customWidth="1"/>
    <col min="11007" max="11007" width="14.125" style="120" customWidth="1"/>
    <col min="11008" max="11008" width="12.625" style="120" customWidth="1"/>
    <col min="11009" max="11259" width="10" style="120"/>
    <col min="11260" max="11260" width="5.625" style="120" customWidth="1"/>
    <col min="11261" max="11261" width="46.625" style="120" customWidth="1"/>
    <col min="11262" max="11262" width="13.25" style="120" customWidth="1"/>
    <col min="11263" max="11263" width="14.125" style="120" customWidth="1"/>
    <col min="11264" max="11264" width="12.625" style="120" customWidth="1"/>
    <col min="11265" max="11515" width="10" style="120"/>
    <col min="11516" max="11516" width="5.625" style="120" customWidth="1"/>
    <col min="11517" max="11517" width="46.625" style="120" customWidth="1"/>
    <col min="11518" max="11518" width="13.25" style="120" customWidth="1"/>
    <col min="11519" max="11519" width="14.125" style="120" customWidth="1"/>
    <col min="11520" max="11520" width="12.625" style="120" customWidth="1"/>
    <col min="11521" max="11771" width="10" style="120"/>
    <col min="11772" max="11772" width="5.625" style="120" customWidth="1"/>
    <col min="11773" max="11773" width="46.625" style="120" customWidth="1"/>
    <col min="11774" max="11774" width="13.25" style="120" customWidth="1"/>
    <col min="11775" max="11775" width="14.125" style="120" customWidth="1"/>
    <col min="11776" max="11776" width="12.625" style="120" customWidth="1"/>
    <col min="11777" max="12027" width="10" style="120"/>
    <col min="12028" max="12028" width="5.625" style="120" customWidth="1"/>
    <col min="12029" max="12029" width="46.625" style="120" customWidth="1"/>
    <col min="12030" max="12030" width="13.25" style="120" customWidth="1"/>
    <col min="12031" max="12031" width="14.125" style="120" customWidth="1"/>
    <col min="12032" max="12032" width="12.625" style="120" customWidth="1"/>
    <col min="12033" max="12283" width="10" style="120"/>
    <col min="12284" max="12284" width="5.625" style="120" customWidth="1"/>
    <col min="12285" max="12285" width="46.625" style="120" customWidth="1"/>
    <col min="12286" max="12286" width="13.25" style="120" customWidth="1"/>
    <col min="12287" max="12287" width="14.125" style="120" customWidth="1"/>
    <col min="12288" max="12288" width="12.625" style="120" customWidth="1"/>
    <col min="12289" max="12539" width="10" style="120"/>
    <col min="12540" max="12540" width="5.625" style="120" customWidth="1"/>
    <col min="12541" max="12541" width="46.625" style="120" customWidth="1"/>
    <col min="12542" max="12542" width="13.25" style="120" customWidth="1"/>
    <col min="12543" max="12543" width="14.125" style="120" customWidth="1"/>
    <col min="12544" max="12544" width="12.625" style="120" customWidth="1"/>
    <col min="12545" max="12795" width="10" style="120"/>
    <col min="12796" max="12796" width="5.625" style="120" customWidth="1"/>
    <col min="12797" max="12797" width="46.625" style="120" customWidth="1"/>
    <col min="12798" max="12798" width="13.25" style="120" customWidth="1"/>
    <col min="12799" max="12799" width="14.125" style="120" customWidth="1"/>
    <col min="12800" max="12800" width="12.625" style="120" customWidth="1"/>
    <col min="12801" max="13051" width="10" style="120"/>
    <col min="13052" max="13052" width="5.625" style="120" customWidth="1"/>
    <col min="13053" max="13053" width="46.625" style="120" customWidth="1"/>
    <col min="13054" max="13054" width="13.25" style="120" customWidth="1"/>
    <col min="13055" max="13055" width="14.125" style="120" customWidth="1"/>
    <col min="13056" max="13056" width="12.625" style="120" customWidth="1"/>
    <col min="13057" max="13307" width="10" style="120"/>
    <col min="13308" max="13308" width="5.625" style="120" customWidth="1"/>
    <col min="13309" max="13309" width="46.625" style="120" customWidth="1"/>
    <col min="13310" max="13310" width="13.25" style="120" customWidth="1"/>
    <col min="13311" max="13311" width="14.125" style="120" customWidth="1"/>
    <col min="13312" max="13312" width="12.625" style="120" customWidth="1"/>
    <col min="13313" max="13563" width="10" style="120"/>
    <col min="13564" max="13564" width="5.625" style="120" customWidth="1"/>
    <col min="13565" max="13565" width="46.625" style="120" customWidth="1"/>
    <col min="13566" max="13566" width="13.25" style="120" customWidth="1"/>
    <col min="13567" max="13567" width="14.125" style="120" customWidth="1"/>
    <col min="13568" max="13568" width="12.625" style="120" customWidth="1"/>
    <col min="13569" max="13819" width="10" style="120"/>
    <col min="13820" max="13820" width="5.625" style="120" customWidth="1"/>
    <col min="13821" max="13821" width="46.625" style="120" customWidth="1"/>
    <col min="13822" max="13822" width="13.25" style="120" customWidth="1"/>
    <col min="13823" max="13823" width="14.125" style="120" customWidth="1"/>
    <col min="13824" max="13824" width="12.625" style="120" customWidth="1"/>
    <col min="13825" max="14075" width="10" style="120"/>
    <col min="14076" max="14076" width="5.625" style="120" customWidth="1"/>
    <col min="14077" max="14077" width="46.625" style="120" customWidth="1"/>
    <col min="14078" max="14078" width="13.25" style="120" customWidth="1"/>
    <col min="14079" max="14079" width="14.125" style="120" customWidth="1"/>
    <col min="14080" max="14080" width="12.625" style="120" customWidth="1"/>
    <col min="14081" max="14331" width="10" style="120"/>
    <col min="14332" max="14332" width="5.625" style="120" customWidth="1"/>
    <col min="14333" max="14333" width="46.625" style="120" customWidth="1"/>
    <col min="14334" max="14334" width="13.25" style="120" customWidth="1"/>
    <col min="14335" max="14335" width="14.125" style="120" customWidth="1"/>
    <col min="14336" max="14336" width="12.625" style="120" customWidth="1"/>
    <col min="14337" max="14587" width="10" style="120"/>
    <col min="14588" max="14588" width="5.625" style="120" customWidth="1"/>
    <col min="14589" max="14589" width="46.625" style="120" customWidth="1"/>
    <col min="14590" max="14590" width="13.25" style="120" customWidth="1"/>
    <col min="14591" max="14591" width="14.125" style="120" customWidth="1"/>
    <col min="14592" max="14592" width="12.625" style="120" customWidth="1"/>
    <col min="14593" max="14843" width="10" style="120"/>
    <col min="14844" max="14844" width="5.625" style="120" customWidth="1"/>
    <col min="14845" max="14845" width="46.625" style="120" customWidth="1"/>
    <col min="14846" max="14846" width="13.25" style="120" customWidth="1"/>
    <col min="14847" max="14847" width="14.125" style="120" customWidth="1"/>
    <col min="14848" max="14848" width="12.625" style="120" customWidth="1"/>
    <col min="14849" max="15099" width="10" style="120"/>
    <col min="15100" max="15100" width="5.625" style="120" customWidth="1"/>
    <col min="15101" max="15101" width="46.625" style="120" customWidth="1"/>
    <col min="15102" max="15102" width="13.25" style="120" customWidth="1"/>
    <col min="15103" max="15103" width="14.125" style="120" customWidth="1"/>
    <col min="15104" max="15104" width="12.625" style="120" customWidth="1"/>
    <col min="15105" max="15355" width="10" style="120"/>
    <col min="15356" max="15356" width="5.625" style="120" customWidth="1"/>
    <col min="15357" max="15357" width="46.625" style="120" customWidth="1"/>
    <col min="15358" max="15358" width="13.25" style="120" customWidth="1"/>
    <col min="15359" max="15359" width="14.125" style="120" customWidth="1"/>
    <col min="15360" max="15360" width="12.625" style="120" customWidth="1"/>
    <col min="15361" max="15611" width="10" style="120"/>
    <col min="15612" max="15612" width="5.625" style="120" customWidth="1"/>
    <col min="15613" max="15613" width="46.625" style="120" customWidth="1"/>
    <col min="15614" max="15614" width="13.25" style="120" customWidth="1"/>
    <col min="15615" max="15615" width="14.125" style="120" customWidth="1"/>
    <col min="15616" max="15616" width="12.625" style="120" customWidth="1"/>
    <col min="15617" max="15867" width="10" style="120"/>
    <col min="15868" max="15868" width="5.625" style="120" customWidth="1"/>
    <col min="15869" max="15869" width="46.625" style="120" customWidth="1"/>
    <col min="15870" max="15870" width="13.25" style="120" customWidth="1"/>
    <col min="15871" max="15871" width="14.125" style="120" customWidth="1"/>
    <col min="15872" max="15872" width="12.625" style="120" customWidth="1"/>
    <col min="15873" max="16123" width="10" style="120"/>
    <col min="16124" max="16124" width="5.625" style="120" customWidth="1"/>
    <col min="16125" max="16125" width="46.625" style="120" customWidth="1"/>
    <col min="16126" max="16126" width="13.25" style="120" customWidth="1"/>
    <col min="16127" max="16127" width="14.125" style="120" customWidth="1"/>
    <col min="16128" max="16128" width="12.625" style="120" customWidth="1"/>
    <col min="16129" max="16384" width="10" style="120"/>
  </cols>
  <sheetData>
    <row r="1" spans="1:5" s="92" customFormat="1" ht="18.75">
      <c r="B1" s="74"/>
      <c r="C1" s="400" t="s">
        <v>256</v>
      </c>
      <c r="D1" s="400"/>
    </row>
    <row r="2" spans="1:5" s="92" customFormat="1" ht="18.75">
      <c r="A2" s="74"/>
      <c r="B2" s="74"/>
      <c r="C2" s="401"/>
      <c r="D2" s="401"/>
    </row>
    <row r="3" spans="1:5" s="74" customFormat="1" ht="37.5" customHeight="1">
      <c r="A3" s="402" t="s">
        <v>248</v>
      </c>
      <c r="B3" s="402"/>
      <c r="C3" s="402"/>
      <c r="D3" s="402"/>
    </row>
    <row r="4" spans="1:5" s="74" customFormat="1" ht="18.600000000000001" customHeight="1">
      <c r="A4" s="401" t="str">
        <f>'B15. NĐ31'!A4:D4</f>
        <v>(Kèm theo Nghị quyết số         /NQ-HĐND ngày       /9/2025 của HĐND xã Côn Minh)</v>
      </c>
      <c r="B4" s="401"/>
      <c r="C4" s="401"/>
      <c r="D4" s="401"/>
    </row>
    <row r="5" spans="1:5" s="94" customFormat="1" ht="21.95" customHeight="1">
      <c r="A5" s="93"/>
      <c r="B5" s="93"/>
      <c r="C5" s="403" t="s">
        <v>40</v>
      </c>
      <c r="D5" s="403"/>
    </row>
    <row r="6" spans="1:5" s="95" customFormat="1" ht="42" customHeight="1">
      <c r="A6" s="404" t="s">
        <v>7</v>
      </c>
      <c r="B6" s="404" t="s">
        <v>86</v>
      </c>
      <c r="C6" s="404" t="s">
        <v>87</v>
      </c>
      <c r="D6" s="404" t="s">
        <v>88</v>
      </c>
    </row>
    <row r="7" spans="1:5" s="95" customFormat="1" ht="20.100000000000001" customHeight="1">
      <c r="A7" s="404"/>
      <c r="B7" s="404"/>
      <c r="C7" s="404"/>
      <c r="D7" s="404"/>
    </row>
    <row r="8" spans="1:5" s="99" customFormat="1" ht="21.75" customHeight="1">
      <c r="A8" s="96">
        <v>1</v>
      </c>
      <c r="B8" s="97">
        <v>2</v>
      </c>
      <c r="C8" s="98">
        <v>3</v>
      </c>
      <c r="D8" s="98">
        <v>4</v>
      </c>
    </row>
    <row r="9" spans="1:5" s="103" customFormat="1" ht="27.75" customHeight="1">
      <c r="A9" s="100"/>
      <c r="B9" s="101" t="s">
        <v>89</v>
      </c>
      <c r="C9" s="149">
        <f>C10+C45+C46</f>
        <v>2380000</v>
      </c>
      <c r="D9" s="102"/>
    </row>
    <row r="10" spans="1:5" s="107" customFormat="1" ht="20.100000000000001" customHeight="1">
      <c r="A10" s="104" t="s">
        <v>2</v>
      </c>
      <c r="B10" s="123" t="s">
        <v>90</v>
      </c>
      <c r="C10" s="150">
        <f>C11+C16+C21+C25+C29+C30+C31+C32+C33+C36+C37+C40+C41+C42+C43+C44</f>
        <v>2380000</v>
      </c>
      <c r="D10" s="105"/>
      <c r="E10" s="106"/>
    </row>
    <row r="11" spans="1:5" s="110" customFormat="1" ht="20.100000000000001" customHeight="1">
      <c r="A11" s="108">
        <v>1</v>
      </c>
      <c r="B11" s="124" t="s">
        <v>91</v>
      </c>
      <c r="C11" s="151">
        <f>SUM(C12:C15)</f>
        <v>0</v>
      </c>
      <c r="D11" s="109"/>
    </row>
    <row r="12" spans="1:5" s="113" customFormat="1" ht="20.100000000000001" customHeight="1">
      <c r="A12" s="111"/>
      <c r="B12" s="125" t="s">
        <v>92</v>
      </c>
      <c r="C12" s="152"/>
      <c r="D12" s="112"/>
    </row>
    <row r="13" spans="1:5" s="113" customFormat="1" ht="20.100000000000001" customHeight="1">
      <c r="A13" s="111"/>
      <c r="B13" s="125" t="s">
        <v>93</v>
      </c>
      <c r="C13" s="152"/>
      <c r="D13" s="112"/>
    </row>
    <row r="14" spans="1:5" s="113" customFormat="1" ht="20.100000000000001" customHeight="1">
      <c r="A14" s="111"/>
      <c r="B14" s="125" t="s">
        <v>94</v>
      </c>
      <c r="C14" s="152"/>
      <c r="D14" s="112"/>
    </row>
    <row r="15" spans="1:5" s="113" customFormat="1" ht="20.100000000000001" customHeight="1">
      <c r="A15" s="111"/>
      <c r="B15" s="125" t="s">
        <v>95</v>
      </c>
      <c r="C15" s="152"/>
      <c r="D15" s="112"/>
    </row>
    <row r="16" spans="1:5" s="110" customFormat="1" ht="20.100000000000001" customHeight="1">
      <c r="A16" s="108">
        <v>2</v>
      </c>
      <c r="B16" s="124" t="s">
        <v>96</v>
      </c>
      <c r="C16" s="151">
        <f>SUM(C17:C20)</f>
        <v>0</v>
      </c>
      <c r="D16" s="109"/>
    </row>
    <row r="17" spans="1:4" s="113" customFormat="1" ht="20.100000000000001" customHeight="1">
      <c r="A17" s="111"/>
      <c r="B17" s="125" t="s">
        <v>92</v>
      </c>
      <c r="C17" s="152"/>
      <c r="D17" s="112"/>
    </row>
    <row r="18" spans="1:4" s="113" customFormat="1" ht="20.100000000000001" customHeight="1">
      <c r="A18" s="111"/>
      <c r="B18" s="125" t="s">
        <v>93</v>
      </c>
      <c r="C18" s="152"/>
      <c r="D18" s="112"/>
    </row>
    <row r="19" spans="1:4" s="113" customFormat="1" ht="20.100000000000001" customHeight="1">
      <c r="A19" s="111"/>
      <c r="B19" s="125" t="s">
        <v>94</v>
      </c>
      <c r="C19" s="152"/>
      <c r="D19" s="112"/>
    </row>
    <row r="20" spans="1:4" s="113" customFormat="1" ht="20.100000000000001" customHeight="1">
      <c r="A20" s="111"/>
      <c r="B20" s="125" t="s">
        <v>95</v>
      </c>
      <c r="C20" s="152"/>
      <c r="D20" s="112"/>
    </row>
    <row r="21" spans="1:4" s="110" customFormat="1" ht="20.100000000000001" customHeight="1">
      <c r="A21" s="108">
        <v>3</v>
      </c>
      <c r="B21" s="124" t="s">
        <v>97</v>
      </c>
      <c r="C21" s="151">
        <f>SUM(C22:C24)</f>
        <v>0</v>
      </c>
      <c r="D21" s="109"/>
    </row>
    <row r="22" spans="1:4" s="113" customFormat="1" ht="20.100000000000001" customHeight="1">
      <c r="A22" s="111"/>
      <c r="B22" s="15" t="s">
        <v>35</v>
      </c>
      <c r="C22" s="153"/>
      <c r="D22" s="112"/>
    </row>
    <row r="23" spans="1:4" s="113" customFormat="1" ht="20.100000000000001" customHeight="1">
      <c r="A23" s="111"/>
      <c r="B23" s="15" t="s">
        <v>36</v>
      </c>
      <c r="C23" s="153"/>
      <c r="D23" s="112"/>
    </row>
    <row r="24" spans="1:4" s="113" customFormat="1" ht="20.100000000000001" customHeight="1">
      <c r="A24" s="111"/>
      <c r="B24" s="15" t="s">
        <v>37</v>
      </c>
      <c r="C24" s="153"/>
      <c r="D24" s="112"/>
    </row>
    <row r="25" spans="1:4" s="110" customFormat="1" ht="20.100000000000001" customHeight="1">
      <c r="A25" s="108">
        <v>4</v>
      </c>
      <c r="B25" s="124" t="s">
        <v>49</v>
      </c>
      <c r="C25" s="151">
        <f>SUM(C26:C28)</f>
        <v>723000</v>
      </c>
      <c r="D25" s="109"/>
    </row>
    <row r="26" spans="1:4" s="110" customFormat="1" ht="20.100000000000001" customHeight="1">
      <c r="A26" s="108"/>
      <c r="B26" s="15" t="s">
        <v>35</v>
      </c>
      <c r="C26" s="153">
        <v>717000</v>
      </c>
      <c r="D26" s="112"/>
    </row>
    <row r="27" spans="1:4" s="110" customFormat="1" ht="20.100000000000001" customHeight="1">
      <c r="A27" s="108"/>
      <c r="B27" s="15" t="s">
        <v>36</v>
      </c>
      <c r="C27" s="153">
        <v>6000</v>
      </c>
      <c r="D27" s="112"/>
    </row>
    <row r="28" spans="1:4" s="110" customFormat="1" ht="20.100000000000001" customHeight="1">
      <c r="A28" s="108"/>
      <c r="B28" s="15" t="s">
        <v>37</v>
      </c>
      <c r="C28" s="153">
        <v>0</v>
      </c>
      <c r="D28" s="112"/>
    </row>
    <row r="29" spans="1:4" s="110" customFormat="1" ht="20.100000000000001" customHeight="1">
      <c r="A29" s="108">
        <v>5</v>
      </c>
      <c r="B29" s="124" t="s">
        <v>22</v>
      </c>
      <c r="C29" s="154">
        <v>376000</v>
      </c>
      <c r="D29" s="109"/>
    </row>
    <row r="30" spans="1:4" s="110" customFormat="1" ht="20.100000000000001" customHeight="1">
      <c r="A30" s="108">
        <v>6</v>
      </c>
      <c r="B30" s="124" t="s">
        <v>98</v>
      </c>
      <c r="C30" s="155">
        <v>350000</v>
      </c>
      <c r="D30" s="109"/>
    </row>
    <row r="31" spans="1:4" s="110" customFormat="1" ht="20.100000000000001" customHeight="1">
      <c r="A31" s="108">
        <v>7</v>
      </c>
      <c r="B31" s="124" t="s">
        <v>99</v>
      </c>
      <c r="C31" s="151"/>
      <c r="D31" s="109"/>
    </row>
    <row r="32" spans="1:4" s="110" customFormat="1" ht="20.100000000000001" customHeight="1">
      <c r="A32" s="108">
        <v>8</v>
      </c>
      <c r="B32" s="124" t="s">
        <v>100</v>
      </c>
      <c r="C32" s="151"/>
      <c r="D32" s="109"/>
    </row>
    <row r="33" spans="1:4" s="110" customFormat="1" ht="20.100000000000001" customHeight="1">
      <c r="A33" s="108">
        <v>9</v>
      </c>
      <c r="B33" s="14" t="s">
        <v>9</v>
      </c>
      <c r="C33" s="154">
        <f>SUM(C34:C35)</f>
        <v>343000</v>
      </c>
      <c r="D33" s="115"/>
    </row>
    <row r="34" spans="1:4" s="110" customFormat="1" ht="20.100000000000001" customHeight="1">
      <c r="A34" s="108" t="s">
        <v>8</v>
      </c>
      <c r="B34" s="15" t="s">
        <v>101</v>
      </c>
      <c r="C34" s="153">
        <v>43000</v>
      </c>
      <c r="D34" s="114"/>
    </row>
    <row r="35" spans="1:4" s="110" customFormat="1" ht="20.100000000000001" customHeight="1">
      <c r="A35" s="108" t="s">
        <v>8</v>
      </c>
      <c r="B35" s="15" t="s">
        <v>102</v>
      </c>
      <c r="C35" s="153">
        <v>300000</v>
      </c>
      <c r="D35" s="114"/>
    </row>
    <row r="36" spans="1:4" s="110" customFormat="1" ht="20.100000000000001" customHeight="1">
      <c r="A36" s="108">
        <v>10</v>
      </c>
      <c r="B36" s="124" t="s">
        <v>10</v>
      </c>
      <c r="C36" s="151">
        <v>243000</v>
      </c>
      <c r="D36" s="109"/>
    </row>
    <row r="37" spans="1:4" s="110" customFormat="1" ht="20.100000000000001" customHeight="1">
      <c r="A37" s="108">
        <v>11</v>
      </c>
      <c r="B37" s="124" t="s">
        <v>103</v>
      </c>
      <c r="C37" s="151"/>
      <c r="D37" s="109"/>
    </row>
    <row r="38" spans="1:4" s="113" customFormat="1" ht="20.100000000000001" customHeight="1">
      <c r="A38" s="111"/>
      <c r="B38" s="125" t="s">
        <v>104</v>
      </c>
      <c r="C38" s="152"/>
      <c r="D38" s="112"/>
    </row>
    <row r="39" spans="1:4" s="113" customFormat="1" ht="20.100000000000001" customHeight="1">
      <c r="A39" s="111"/>
      <c r="B39" s="125" t="s">
        <v>105</v>
      </c>
      <c r="C39" s="152"/>
      <c r="D39" s="112"/>
    </row>
    <row r="40" spans="1:4" s="110" customFormat="1" ht="20.100000000000001" customHeight="1">
      <c r="A40" s="108">
        <v>12</v>
      </c>
      <c r="B40" s="124" t="s">
        <v>11</v>
      </c>
      <c r="C40" s="151">
        <v>345000</v>
      </c>
      <c r="D40" s="109"/>
    </row>
    <row r="41" spans="1:4" s="116" customFormat="1" ht="33" customHeight="1">
      <c r="A41" s="108">
        <v>13</v>
      </c>
      <c r="B41" s="124" t="s">
        <v>106</v>
      </c>
      <c r="C41" s="151"/>
      <c r="D41" s="109"/>
    </row>
    <row r="42" spans="1:4" s="116" customFormat="1" ht="20.100000000000001" customHeight="1">
      <c r="A42" s="108">
        <v>14</v>
      </c>
      <c r="B42" s="124" t="s">
        <v>107</v>
      </c>
      <c r="C42" s="151"/>
      <c r="D42" s="109"/>
    </row>
    <row r="43" spans="1:4" s="110" customFormat="1" ht="20.100000000000001" customHeight="1">
      <c r="A43" s="108">
        <v>15</v>
      </c>
      <c r="B43" s="124" t="s">
        <v>108</v>
      </c>
      <c r="C43" s="151"/>
      <c r="D43" s="109"/>
    </row>
    <row r="44" spans="1:4" s="110" customFormat="1" ht="20.100000000000001" customHeight="1">
      <c r="A44" s="108">
        <v>16</v>
      </c>
      <c r="B44" s="124" t="s">
        <v>109</v>
      </c>
      <c r="C44" s="151"/>
      <c r="D44" s="109"/>
    </row>
    <row r="45" spans="1:4" s="107" customFormat="1" ht="20.100000000000001" customHeight="1">
      <c r="A45" s="117" t="s">
        <v>3</v>
      </c>
      <c r="B45" s="126" t="s">
        <v>110</v>
      </c>
      <c r="C45" s="151"/>
      <c r="D45" s="109"/>
    </row>
    <row r="46" spans="1:4" s="107" customFormat="1" ht="20.100000000000001" customHeight="1">
      <c r="A46" s="118" t="s">
        <v>4</v>
      </c>
      <c r="B46" s="127" t="s">
        <v>111</v>
      </c>
      <c r="C46" s="156"/>
      <c r="D46" s="119"/>
    </row>
    <row r="47" spans="1:4">
      <c r="B47" s="121"/>
    </row>
    <row r="48" spans="1:4" ht="15.75">
      <c r="A48" s="399"/>
      <c r="B48" s="399"/>
      <c r="C48" s="399"/>
      <c r="D48" s="399"/>
    </row>
  </sheetData>
  <mergeCells count="10">
    <mergeCell ref="A48:D48"/>
    <mergeCell ref="C1:D1"/>
    <mergeCell ref="C2:D2"/>
    <mergeCell ref="A3:D3"/>
    <mergeCell ref="A4:D4"/>
    <mergeCell ref="C5:D5"/>
    <mergeCell ref="A6:A7"/>
    <mergeCell ref="B6:B7"/>
    <mergeCell ref="C6:C7"/>
    <mergeCell ref="D6:D7"/>
  </mergeCells>
  <conditionalFormatting sqref="C33:C35">
    <cfRule type="cellIs" dxfId="5" priority="2" stopIfTrue="1" operator="equal">
      <formula>0</formula>
    </cfRule>
  </conditionalFormatting>
  <conditionalFormatting sqref="C37:C39">
    <cfRule type="cellIs" dxfId="4" priority="1" stopIfTrue="1" operator="equal">
      <formula>0</formula>
    </cfRule>
  </conditionalFormatting>
  <pageMargins left="0.71" right="0.35" top="0.45" bottom="0.45" header="0.33" footer="0.24"/>
  <pageSetup paperSize="9" firstPageNumber="2" orientation="portrait" useFirstPageNumber="1" r:id="rId1"/>
  <headerFooter alignWithMargins="0">
    <oddFooter>&amp;C&amp;"Times New Roman,Regular"&amp;10&amp;P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9"/>
  <sheetViews>
    <sheetView workbookViewId="0">
      <selection activeCell="A4" sqref="A4:T4"/>
    </sheetView>
  </sheetViews>
  <sheetFormatPr defaultRowHeight="17.25" customHeight="1"/>
  <cols>
    <col min="1" max="1" width="6.125" style="129" customWidth="1"/>
    <col min="2" max="2" width="47.25" style="129" customWidth="1"/>
    <col min="3" max="3" width="19.5" style="147" customWidth="1"/>
    <col min="4" max="4" width="12.25" style="147" customWidth="1"/>
    <col min="5" max="5" width="12.5" style="129" bestFit="1" customWidth="1"/>
    <col min="6" max="6" width="11.25" style="129" customWidth="1"/>
    <col min="7" max="252" width="10" style="129"/>
    <col min="253" max="253" width="3" style="129" customWidth="1"/>
    <col min="254" max="254" width="30.125" style="129" customWidth="1"/>
    <col min="255" max="255" width="10.875" style="129" customWidth="1"/>
    <col min="256" max="256" width="11.75" style="129" customWidth="1"/>
    <col min="257" max="257" width="12" style="129" customWidth="1"/>
    <col min="258" max="258" width="10.875" style="129" customWidth="1"/>
    <col min="259" max="259" width="11.75" style="129" customWidth="1"/>
    <col min="260" max="260" width="8.25" style="129" customWidth="1"/>
    <col min="261" max="261" width="12.5" style="129" bestFit="1" customWidth="1"/>
    <col min="262" max="262" width="11.25" style="129" customWidth="1"/>
    <col min="263" max="508" width="10" style="129"/>
    <col min="509" max="509" width="3" style="129" customWidth="1"/>
    <col min="510" max="510" width="30.125" style="129" customWidth="1"/>
    <col min="511" max="511" width="10.875" style="129" customWidth="1"/>
    <col min="512" max="512" width="11.75" style="129" customWidth="1"/>
    <col min="513" max="513" width="12" style="129" customWidth="1"/>
    <col min="514" max="514" width="10.875" style="129" customWidth="1"/>
    <col min="515" max="515" width="11.75" style="129" customWidth="1"/>
    <col min="516" max="516" width="8.25" style="129" customWidth="1"/>
    <col min="517" max="517" width="12.5" style="129" bestFit="1" customWidth="1"/>
    <col min="518" max="518" width="11.25" style="129" customWidth="1"/>
    <col min="519" max="764" width="10" style="129"/>
    <col min="765" max="765" width="3" style="129" customWidth="1"/>
    <col min="766" max="766" width="30.125" style="129" customWidth="1"/>
    <col min="767" max="767" width="10.875" style="129" customWidth="1"/>
    <col min="768" max="768" width="11.75" style="129" customWidth="1"/>
    <col min="769" max="769" width="12" style="129" customWidth="1"/>
    <col min="770" max="770" width="10.875" style="129" customWidth="1"/>
    <col min="771" max="771" width="11.75" style="129" customWidth="1"/>
    <col min="772" max="772" width="8.25" style="129" customWidth="1"/>
    <col min="773" max="773" width="12.5" style="129" bestFit="1" customWidth="1"/>
    <col min="774" max="774" width="11.25" style="129" customWidth="1"/>
    <col min="775" max="1020" width="10" style="129"/>
    <col min="1021" max="1021" width="3" style="129" customWidth="1"/>
    <col min="1022" max="1022" width="30.125" style="129" customWidth="1"/>
    <col min="1023" max="1023" width="10.875" style="129" customWidth="1"/>
    <col min="1024" max="1024" width="11.75" style="129" customWidth="1"/>
    <col min="1025" max="1025" width="12" style="129" customWidth="1"/>
    <col min="1026" max="1026" width="10.875" style="129" customWidth="1"/>
    <col min="1027" max="1027" width="11.75" style="129" customWidth="1"/>
    <col min="1028" max="1028" width="8.25" style="129" customWidth="1"/>
    <col min="1029" max="1029" width="12.5" style="129" bestFit="1" customWidth="1"/>
    <col min="1030" max="1030" width="11.25" style="129" customWidth="1"/>
    <col min="1031" max="1276" width="10" style="129"/>
    <col min="1277" max="1277" width="3" style="129" customWidth="1"/>
    <col min="1278" max="1278" width="30.125" style="129" customWidth="1"/>
    <col min="1279" max="1279" width="10.875" style="129" customWidth="1"/>
    <col min="1280" max="1280" width="11.75" style="129" customWidth="1"/>
    <col min="1281" max="1281" width="12" style="129" customWidth="1"/>
    <col min="1282" max="1282" width="10.875" style="129" customWidth="1"/>
    <col min="1283" max="1283" width="11.75" style="129" customWidth="1"/>
    <col min="1284" max="1284" width="8.25" style="129" customWidth="1"/>
    <col min="1285" max="1285" width="12.5" style="129" bestFit="1" customWidth="1"/>
    <col min="1286" max="1286" width="11.25" style="129" customWidth="1"/>
    <col min="1287" max="1532" width="10" style="129"/>
    <col min="1533" max="1533" width="3" style="129" customWidth="1"/>
    <col min="1534" max="1534" width="30.125" style="129" customWidth="1"/>
    <col min="1535" max="1535" width="10.875" style="129" customWidth="1"/>
    <col min="1536" max="1536" width="11.75" style="129" customWidth="1"/>
    <col min="1537" max="1537" width="12" style="129" customWidth="1"/>
    <col min="1538" max="1538" width="10.875" style="129" customWidth="1"/>
    <col min="1539" max="1539" width="11.75" style="129" customWidth="1"/>
    <col min="1540" max="1540" width="8.25" style="129" customWidth="1"/>
    <col min="1541" max="1541" width="12.5" style="129" bestFit="1" customWidth="1"/>
    <col min="1542" max="1542" width="11.25" style="129" customWidth="1"/>
    <col min="1543" max="1788" width="10" style="129"/>
    <col min="1789" max="1789" width="3" style="129" customWidth="1"/>
    <col min="1790" max="1790" width="30.125" style="129" customWidth="1"/>
    <col min="1791" max="1791" width="10.875" style="129" customWidth="1"/>
    <col min="1792" max="1792" width="11.75" style="129" customWidth="1"/>
    <col min="1793" max="1793" width="12" style="129" customWidth="1"/>
    <col min="1794" max="1794" width="10.875" style="129" customWidth="1"/>
    <col min="1795" max="1795" width="11.75" style="129" customWidth="1"/>
    <col min="1796" max="1796" width="8.25" style="129" customWidth="1"/>
    <col min="1797" max="1797" width="12.5" style="129" bestFit="1" customWidth="1"/>
    <col min="1798" max="1798" width="11.25" style="129" customWidth="1"/>
    <col min="1799" max="2044" width="10" style="129"/>
    <col min="2045" max="2045" width="3" style="129" customWidth="1"/>
    <col min="2046" max="2046" width="30.125" style="129" customWidth="1"/>
    <col min="2047" max="2047" width="10.875" style="129" customWidth="1"/>
    <col min="2048" max="2048" width="11.75" style="129" customWidth="1"/>
    <col min="2049" max="2049" width="12" style="129" customWidth="1"/>
    <col min="2050" max="2050" width="10.875" style="129" customWidth="1"/>
    <col min="2051" max="2051" width="11.75" style="129" customWidth="1"/>
    <col min="2052" max="2052" width="8.25" style="129" customWidth="1"/>
    <col min="2053" max="2053" width="12.5" style="129" bestFit="1" customWidth="1"/>
    <col min="2054" max="2054" width="11.25" style="129" customWidth="1"/>
    <col min="2055" max="2300" width="10" style="129"/>
    <col min="2301" max="2301" width="3" style="129" customWidth="1"/>
    <col min="2302" max="2302" width="30.125" style="129" customWidth="1"/>
    <col min="2303" max="2303" width="10.875" style="129" customWidth="1"/>
    <col min="2304" max="2304" width="11.75" style="129" customWidth="1"/>
    <col min="2305" max="2305" width="12" style="129" customWidth="1"/>
    <col min="2306" max="2306" width="10.875" style="129" customWidth="1"/>
    <col min="2307" max="2307" width="11.75" style="129" customWidth="1"/>
    <col min="2308" max="2308" width="8.25" style="129" customWidth="1"/>
    <col min="2309" max="2309" width="12.5" style="129" bestFit="1" customWidth="1"/>
    <col min="2310" max="2310" width="11.25" style="129" customWidth="1"/>
    <col min="2311" max="2556" width="10" style="129"/>
    <col min="2557" max="2557" width="3" style="129" customWidth="1"/>
    <col min="2558" max="2558" width="30.125" style="129" customWidth="1"/>
    <col min="2559" max="2559" width="10.875" style="129" customWidth="1"/>
    <col min="2560" max="2560" width="11.75" style="129" customWidth="1"/>
    <col min="2561" max="2561" width="12" style="129" customWidth="1"/>
    <col min="2562" max="2562" width="10.875" style="129" customWidth="1"/>
    <col min="2563" max="2563" width="11.75" style="129" customWidth="1"/>
    <col min="2564" max="2564" width="8.25" style="129" customWidth="1"/>
    <col min="2565" max="2565" width="12.5" style="129" bestFit="1" customWidth="1"/>
    <col min="2566" max="2566" width="11.25" style="129" customWidth="1"/>
    <col min="2567" max="2812" width="10" style="129"/>
    <col min="2813" max="2813" width="3" style="129" customWidth="1"/>
    <col min="2814" max="2814" width="30.125" style="129" customWidth="1"/>
    <col min="2815" max="2815" width="10.875" style="129" customWidth="1"/>
    <col min="2816" max="2816" width="11.75" style="129" customWidth="1"/>
    <col min="2817" max="2817" width="12" style="129" customWidth="1"/>
    <col min="2818" max="2818" width="10.875" style="129" customWidth="1"/>
    <col min="2819" max="2819" width="11.75" style="129" customWidth="1"/>
    <col min="2820" max="2820" width="8.25" style="129" customWidth="1"/>
    <col min="2821" max="2821" width="12.5" style="129" bestFit="1" customWidth="1"/>
    <col min="2822" max="2822" width="11.25" style="129" customWidth="1"/>
    <col min="2823" max="3068" width="10" style="129"/>
    <col min="3069" max="3069" width="3" style="129" customWidth="1"/>
    <col min="3070" max="3070" width="30.125" style="129" customWidth="1"/>
    <col min="3071" max="3071" width="10.875" style="129" customWidth="1"/>
    <col min="3072" max="3072" width="11.75" style="129" customWidth="1"/>
    <col min="3073" max="3073" width="12" style="129" customWidth="1"/>
    <col min="3074" max="3074" width="10.875" style="129" customWidth="1"/>
    <col min="3075" max="3075" width="11.75" style="129" customWidth="1"/>
    <col min="3076" max="3076" width="8.25" style="129" customWidth="1"/>
    <col min="3077" max="3077" width="12.5" style="129" bestFit="1" customWidth="1"/>
    <col min="3078" max="3078" width="11.25" style="129" customWidth="1"/>
    <col min="3079" max="3324" width="10" style="129"/>
    <col min="3325" max="3325" width="3" style="129" customWidth="1"/>
    <col min="3326" max="3326" width="30.125" style="129" customWidth="1"/>
    <col min="3327" max="3327" width="10.875" style="129" customWidth="1"/>
    <col min="3328" max="3328" width="11.75" style="129" customWidth="1"/>
    <col min="3329" max="3329" width="12" style="129" customWidth="1"/>
    <col min="3330" max="3330" width="10.875" style="129" customWidth="1"/>
    <col min="3331" max="3331" width="11.75" style="129" customWidth="1"/>
    <col min="3332" max="3332" width="8.25" style="129" customWidth="1"/>
    <col min="3333" max="3333" width="12.5" style="129" bestFit="1" customWidth="1"/>
    <col min="3334" max="3334" width="11.25" style="129" customWidth="1"/>
    <col min="3335" max="3580" width="10" style="129"/>
    <col min="3581" max="3581" width="3" style="129" customWidth="1"/>
    <col min="3582" max="3582" width="30.125" style="129" customWidth="1"/>
    <col min="3583" max="3583" width="10.875" style="129" customWidth="1"/>
    <col min="3584" max="3584" width="11.75" style="129" customWidth="1"/>
    <col min="3585" max="3585" width="12" style="129" customWidth="1"/>
    <col min="3586" max="3586" width="10.875" style="129" customWidth="1"/>
    <col min="3587" max="3587" width="11.75" style="129" customWidth="1"/>
    <col min="3588" max="3588" width="8.25" style="129" customWidth="1"/>
    <col min="3589" max="3589" width="12.5" style="129" bestFit="1" customWidth="1"/>
    <col min="3590" max="3590" width="11.25" style="129" customWidth="1"/>
    <col min="3591" max="3836" width="10" style="129"/>
    <col min="3837" max="3837" width="3" style="129" customWidth="1"/>
    <col min="3838" max="3838" width="30.125" style="129" customWidth="1"/>
    <col min="3839" max="3839" width="10.875" style="129" customWidth="1"/>
    <col min="3840" max="3840" width="11.75" style="129" customWidth="1"/>
    <col min="3841" max="3841" width="12" style="129" customWidth="1"/>
    <col min="3842" max="3842" width="10.875" style="129" customWidth="1"/>
    <col min="3843" max="3843" width="11.75" style="129" customWidth="1"/>
    <col min="3844" max="3844" width="8.25" style="129" customWidth="1"/>
    <col min="3845" max="3845" width="12.5" style="129" bestFit="1" customWidth="1"/>
    <col min="3846" max="3846" width="11.25" style="129" customWidth="1"/>
    <col min="3847" max="4092" width="10" style="129"/>
    <col min="4093" max="4093" width="3" style="129" customWidth="1"/>
    <col min="4094" max="4094" width="30.125" style="129" customWidth="1"/>
    <col min="4095" max="4095" width="10.875" style="129" customWidth="1"/>
    <col min="4096" max="4096" width="11.75" style="129" customWidth="1"/>
    <col min="4097" max="4097" width="12" style="129" customWidth="1"/>
    <col min="4098" max="4098" width="10.875" style="129" customWidth="1"/>
    <col min="4099" max="4099" width="11.75" style="129" customWidth="1"/>
    <col min="4100" max="4100" width="8.25" style="129" customWidth="1"/>
    <col min="4101" max="4101" width="12.5" style="129" bestFit="1" customWidth="1"/>
    <col min="4102" max="4102" width="11.25" style="129" customWidth="1"/>
    <col min="4103" max="4348" width="10" style="129"/>
    <col min="4349" max="4349" width="3" style="129" customWidth="1"/>
    <col min="4350" max="4350" width="30.125" style="129" customWidth="1"/>
    <col min="4351" max="4351" width="10.875" style="129" customWidth="1"/>
    <col min="4352" max="4352" width="11.75" style="129" customWidth="1"/>
    <col min="4353" max="4353" width="12" style="129" customWidth="1"/>
    <col min="4354" max="4354" width="10.875" style="129" customWidth="1"/>
    <col min="4355" max="4355" width="11.75" style="129" customWidth="1"/>
    <col min="4356" max="4356" width="8.25" style="129" customWidth="1"/>
    <col min="4357" max="4357" width="12.5" style="129" bestFit="1" customWidth="1"/>
    <col min="4358" max="4358" width="11.25" style="129" customWidth="1"/>
    <col min="4359" max="4604" width="10" style="129"/>
    <col min="4605" max="4605" width="3" style="129" customWidth="1"/>
    <col min="4606" max="4606" width="30.125" style="129" customWidth="1"/>
    <col min="4607" max="4607" width="10.875" style="129" customWidth="1"/>
    <col min="4608" max="4608" width="11.75" style="129" customWidth="1"/>
    <col min="4609" max="4609" width="12" style="129" customWidth="1"/>
    <col min="4610" max="4610" width="10.875" style="129" customWidth="1"/>
    <col min="4611" max="4611" width="11.75" style="129" customWidth="1"/>
    <col min="4612" max="4612" width="8.25" style="129" customWidth="1"/>
    <col min="4613" max="4613" width="12.5" style="129" bestFit="1" customWidth="1"/>
    <col min="4614" max="4614" width="11.25" style="129" customWidth="1"/>
    <col min="4615" max="4860" width="10" style="129"/>
    <col min="4861" max="4861" width="3" style="129" customWidth="1"/>
    <col min="4862" max="4862" width="30.125" style="129" customWidth="1"/>
    <col min="4863" max="4863" width="10.875" style="129" customWidth="1"/>
    <col min="4864" max="4864" width="11.75" style="129" customWidth="1"/>
    <col min="4865" max="4865" width="12" style="129" customWidth="1"/>
    <col min="4866" max="4866" width="10.875" style="129" customWidth="1"/>
    <col min="4867" max="4867" width="11.75" style="129" customWidth="1"/>
    <col min="4868" max="4868" width="8.25" style="129" customWidth="1"/>
    <col min="4869" max="4869" width="12.5" style="129" bestFit="1" customWidth="1"/>
    <col min="4870" max="4870" width="11.25" style="129" customWidth="1"/>
    <col min="4871" max="5116" width="10" style="129"/>
    <col min="5117" max="5117" width="3" style="129" customWidth="1"/>
    <col min="5118" max="5118" width="30.125" style="129" customWidth="1"/>
    <col min="5119" max="5119" width="10.875" style="129" customWidth="1"/>
    <col min="5120" max="5120" width="11.75" style="129" customWidth="1"/>
    <col min="5121" max="5121" width="12" style="129" customWidth="1"/>
    <col min="5122" max="5122" width="10.875" style="129" customWidth="1"/>
    <col min="5123" max="5123" width="11.75" style="129" customWidth="1"/>
    <col min="5124" max="5124" width="8.25" style="129" customWidth="1"/>
    <col min="5125" max="5125" width="12.5" style="129" bestFit="1" customWidth="1"/>
    <col min="5126" max="5126" width="11.25" style="129" customWidth="1"/>
    <col min="5127" max="5372" width="10" style="129"/>
    <col min="5373" max="5373" width="3" style="129" customWidth="1"/>
    <col min="5374" max="5374" width="30.125" style="129" customWidth="1"/>
    <col min="5375" max="5375" width="10.875" style="129" customWidth="1"/>
    <col min="5376" max="5376" width="11.75" style="129" customWidth="1"/>
    <col min="5377" max="5377" width="12" style="129" customWidth="1"/>
    <col min="5378" max="5378" width="10.875" style="129" customWidth="1"/>
    <col min="5379" max="5379" width="11.75" style="129" customWidth="1"/>
    <col min="5380" max="5380" width="8.25" style="129" customWidth="1"/>
    <col min="5381" max="5381" width="12.5" style="129" bestFit="1" customWidth="1"/>
    <col min="5382" max="5382" width="11.25" style="129" customWidth="1"/>
    <col min="5383" max="5628" width="10" style="129"/>
    <col min="5629" max="5629" width="3" style="129" customWidth="1"/>
    <col min="5630" max="5630" width="30.125" style="129" customWidth="1"/>
    <col min="5631" max="5631" width="10.875" style="129" customWidth="1"/>
    <col min="5632" max="5632" width="11.75" style="129" customWidth="1"/>
    <col min="5633" max="5633" width="12" style="129" customWidth="1"/>
    <col min="5634" max="5634" width="10.875" style="129" customWidth="1"/>
    <col min="5635" max="5635" width="11.75" style="129" customWidth="1"/>
    <col min="5636" max="5636" width="8.25" style="129" customWidth="1"/>
    <col min="5637" max="5637" width="12.5" style="129" bestFit="1" customWidth="1"/>
    <col min="5638" max="5638" width="11.25" style="129" customWidth="1"/>
    <col min="5639" max="5884" width="10" style="129"/>
    <col min="5885" max="5885" width="3" style="129" customWidth="1"/>
    <col min="5886" max="5886" width="30.125" style="129" customWidth="1"/>
    <col min="5887" max="5887" width="10.875" style="129" customWidth="1"/>
    <col min="5888" max="5888" width="11.75" style="129" customWidth="1"/>
    <col min="5889" max="5889" width="12" style="129" customWidth="1"/>
    <col min="5890" max="5890" width="10.875" style="129" customWidth="1"/>
    <col min="5891" max="5891" width="11.75" style="129" customWidth="1"/>
    <col min="5892" max="5892" width="8.25" style="129" customWidth="1"/>
    <col min="5893" max="5893" width="12.5" style="129" bestFit="1" customWidth="1"/>
    <col min="5894" max="5894" width="11.25" style="129" customWidth="1"/>
    <col min="5895" max="6140" width="10" style="129"/>
    <col min="6141" max="6141" width="3" style="129" customWidth="1"/>
    <col min="6142" max="6142" width="30.125" style="129" customWidth="1"/>
    <col min="6143" max="6143" width="10.875" style="129" customWidth="1"/>
    <col min="6144" max="6144" width="11.75" style="129" customWidth="1"/>
    <col min="6145" max="6145" width="12" style="129" customWidth="1"/>
    <col min="6146" max="6146" width="10.875" style="129" customWidth="1"/>
    <col min="6147" max="6147" width="11.75" style="129" customWidth="1"/>
    <col min="6148" max="6148" width="8.25" style="129" customWidth="1"/>
    <col min="6149" max="6149" width="12.5" style="129" bestFit="1" customWidth="1"/>
    <col min="6150" max="6150" width="11.25" style="129" customWidth="1"/>
    <col min="6151" max="6396" width="10" style="129"/>
    <col min="6397" max="6397" width="3" style="129" customWidth="1"/>
    <col min="6398" max="6398" width="30.125" style="129" customWidth="1"/>
    <col min="6399" max="6399" width="10.875" style="129" customWidth="1"/>
    <col min="6400" max="6400" width="11.75" style="129" customWidth="1"/>
    <col min="6401" max="6401" width="12" style="129" customWidth="1"/>
    <col min="6402" max="6402" width="10.875" style="129" customWidth="1"/>
    <col min="6403" max="6403" width="11.75" style="129" customWidth="1"/>
    <col min="6404" max="6404" width="8.25" style="129" customWidth="1"/>
    <col min="6405" max="6405" width="12.5" style="129" bestFit="1" customWidth="1"/>
    <col min="6406" max="6406" width="11.25" style="129" customWidth="1"/>
    <col min="6407" max="6652" width="10" style="129"/>
    <col min="6653" max="6653" width="3" style="129" customWidth="1"/>
    <col min="6654" max="6654" width="30.125" style="129" customWidth="1"/>
    <col min="6655" max="6655" width="10.875" style="129" customWidth="1"/>
    <col min="6656" max="6656" width="11.75" style="129" customWidth="1"/>
    <col min="6657" max="6657" width="12" style="129" customWidth="1"/>
    <col min="6658" max="6658" width="10.875" style="129" customWidth="1"/>
    <col min="6659" max="6659" width="11.75" style="129" customWidth="1"/>
    <col min="6660" max="6660" width="8.25" style="129" customWidth="1"/>
    <col min="6661" max="6661" width="12.5" style="129" bestFit="1" customWidth="1"/>
    <col min="6662" max="6662" width="11.25" style="129" customWidth="1"/>
    <col min="6663" max="6908" width="10" style="129"/>
    <col min="6909" max="6909" width="3" style="129" customWidth="1"/>
    <col min="6910" max="6910" width="30.125" style="129" customWidth="1"/>
    <col min="6911" max="6911" width="10.875" style="129" customWidth="1"/>
    <col min="6912" max="6912" width="11.75" style="129" customWidth="1"/>
    <col min="6913" max="6913" width="12" style="129" customWidth="1"/>
    <col min="6914" max="6914" width="10.875" style="129" customWidth="1"/>
    <col min="6915" max="6915" width="11.75" style="129" customWidth="1"/>
    <col min="6916" max="6916" width="8.25" style="129" customWidth="1"/>
    <col min="6917" max="6917" width="12.5" style="129" bestFit="1" customWidth="1"/>
    <col min="6918" max="6918" width="11.25" style="129" customWidth="1"/>
    <col min="6919" max="7164" width="10" style="129"/>
    <col min="7165" max="7165" width="3" style="129" customWidth="1"/>
    <col min="7166" max="7166" width="30.125" style="129" customWidth="1"/>
    <col min="7167" max="7167" width="10.875" style="129" customWidth="1"/>
    <col min="7168" max="7168" width="11.75" style="129" customWidth="1"/>
    <col min="7169" max="7169" width="12" style="129" customWidth="1"/>
    <col min="7170" max="7170" width="10.875" style="129" customWidth="1"/>
    <col min="7171" max="7171" width="11.75" style="129" customWidth="1"/>
    <col min="7172" max="7172" width="8.25" style="129" customWidth="1"/>
    <col min="7173" max="7173" width="12.5" style="129" bestFit="1" customWidth="1"/>
    <col min="7174" max="7174" width="11.25" style="129" customWidth="1"/>
    <col min="7175" max="7420" width="10" style="129"/>
    <col min="7421" max="7421" width="3" style="129" customWidth="1"/>
    <col min="7422" max="7422" width="30.125" style="129" customWidth="1"/>
    <col min="7423" max="7423" width="10.875" style="129" customWidth="1"/>
    <col min="7424" max="7424" width="11.75" style="129" customWidth="1"/>
    <col min="7425" max="7425" width="12" style="129" customWidth="1"/>
    <col min="7426" max="7426" width="10.875" style="129" customWidth="1"/>
    <col min="7427" max="7427" width="11.75" style="129" customWidth="1"/>
    <col min="7428" max="7428" width="8.25" style="129" customWidth="1"/>
    <col min="7429" max="7429" width="12.5" style="129" bestFit="1" customWidth="1"/>
    <col min="7430" max="7430" width="11.25" style="129" customWidth="1"/>
    <col min="7431" max="7676" width="10" style="129"/>
    <col min="7677" max="7677" width="3" style="129" customWidth="1"/>
    <col min="7678" max="7678" width="30.125" style="129" customWidth="1"/>
    <col min="7679" max="7679" width="10.875" style="129" customWidth="1"/>
    <col min="7680" max="7680" width="11.75" style="129" customWidth="1"/>
    <col min="7681" max="7681" width="12" style="129" customWidth="1"/>
    <col min="7682" max="7682" width="10.875" style="129" customWidth="1"/>
    <col min="7683" max="7683" width="11.75" style="129" customWidth="1"/>
    <col min="7684" max="7684" width="8.25" style="129" customWidth="1"/>
    <col min="7685" max="7685" width="12.5" style="129" bestFit="1" customWidth="1"/>
    <col min="7686" max="7686" width="11.25" style="129" customWidth="1"/>
    <col min="7687" max="7932" width="10" style="129"/>
    <col min="7933" max="7933" width="3" style="129" customWidth="1"/>
    <col min="7934" max="7934" width="30.125" style="129" customWidth="1"/>
    <col min="7935" max="7935" width="10.875" style="129" customWidth="1"/>
    <col min="7936" max="7936" width="11.75" style="129" customWidth="1"/>
    <col min="7937" max="7937" width="12" style="129" customWidth="1"/>
    <col min="7938" max="7938" width="10.875" style="129" customWidth="1"/>
    <col min="7939" max="7939" width="11.75" style="129" customWidth="1"/>
    <col min="7940" max="7940" width="8.25" style="129" customWidth="1"/>
    <col min="7941" max="7941" width="12.5" style="129" bestFit="1" customWidth="1"/>
    <col min="7942" max="7942" width="11.25" style="129" customWidth="1"/>
    <col min="7943" max="8188" width="10" style="129"/>
    <col min="8189" max="8189" width="3" style="129" customWidth="1"/>
    <col min="8190" max="8190" width="30.125" style="129" customWidth="1"/>
    <col min="8191" max="8191" width="10.875" style="129" customWidth="1"/>
    <col min="8192" max="8192" width="11.75" style="129" customWidth="1"/>
    <col min="8193" max="8193" width="12" style="129" customWidth="1"/>
    <col min="8194" max="8194" width="10.875" style="129" customWidth="1"/>
    <col min="8195" max="8195" width="11.75" style="129" customWidth="1"/>
    <col min="8196" max="8196" width="8.25" style="129" customWidth="1"/>
    <col min="8197" max="8197" width="12.5" style="129" bestFit="1" customWidth="1"/>
    <col min="8198" max="8198" width="11.25" style="129" customWidth="1"/>
    <col min="8199" max="8444" width="10" style="129"/>
    <col min="8445" max="8445" width="3" style="129" customWidth="1"/>
    <col min="8446" max="8446" width="30.125" style="129" customWidth="1"/>
    <col min="8447" max="8447" width="10.875" style="129" customWidth="1"/>
    <col min="8448" max="8448" width="11.75" style="129" customWidth="1"/>
    <col min="8449" max="8449" width="12" style="129" customWidth="1"/>
    <col min="8450" max="8450" width="10.875" style="129" customWidth="1"/>
    <col min="8451" max="8451" width="11.75" style="129" customWidth="1"/>
    <col min="8452" max="8452" width="8.25" style="129" customWidth="1"/>
    <col min="8453" max="8453" width="12.5" style="129" bestFit="1" customWidth="1"/>
    <col min="8454" max="8454" width="11.25" style="129" customWidth="1"/>
    <col min="8455" max="8700" width="10" style="129"/>
    <col min="8701" max="8701" width="3" style="129" customWidth="1"/>
    <col min="8702" max="8702" width="30.125" style="129" customWidth="1"/>
    <col min="8703" max="8703" width="10.875" style="129" customWidth="1"/>
    <col min="8704" max="8704" width="11.75" style="129" customWidth="1"/>
    <col min="8705" max="8705" width="12" style="129" customWidth="1"/>
    <col min="8706" max="8706" width="10.875" style="129" customWidth="1"/>
    <col min="8707" max="8707" width="11.75" style="129" customWidth="1"/>
    <col min="8708" max="8708" width="8.25" style="129" customWidth="1"/>
    <col min="8709" max="8709" width="12.5" style="129" bestFit="1" customWidth="1"/>
    <col min="8710" max="8710" width="11.25" style="129" customWidth="1"/>
    <col min="8711" max="8956" width="10" style="129"/>
    <col min="8957" max="8957" width="3" style="129" customWidth="1"/>
    <col min="8958" max="8958" width="30.125" style="129" customWidth="1"/>
    <col min="8959" max="8959" width="10.875" style="129" customWidth="1"/>
    <col min="8960" max="8960" width="11.75" style="129" customWidth="1"/>
    <col min="8961" max="8961" width="12" style="129" customWidth="1"/>
    <col min="8962" max="8962" width="10.875" style="129" customWidth="1"/>
    <col min="8963" max="8963" width="11.75" style="129" customWidth="1"/>
    <col min="8964" max="8964" width="8.25" style="129" customWidth="1"/>
    <col min="8965" max="8965" width="12.5" style="129" bestFit="1" customWidth="1"/>
    <col min="8966" max="8966" width="11.25" style="129" customWidth="1"/>
    <col min="8967" max="9212" width="10" style="129"/>
    <col min="9213" max="9213" width="3" style="129" customWidth="1"/>
    <col min="9214" max="9214" width="30.125" style="129" customWidth="1"/>
    <col min="9215" max="9215" width="10.875" style="129" customWidth="1"/>
    <col min="9216" max="9216" width="11.75" style="129" customWidth="1"/>
    <col min="9217" max="9217" width="12" style="129" customWidth="1"/>
    <col min="9218" max="9218" width="10.875" style="129" customWidth="1"/>
    <col min="9219" max="9219" width="11.75" style="129" customWidth="1"/>
    <col min="9220" max="9220" width="8.25" style="129" customWidth="1"/>
    <col min="9221" max="9221" width="12.5" style="129" bestFit="1" customWidth="1"/>
    <col min="9222" max="9222" width="11.25" style="129" customWidth="1"/>
    <col min="9223" max="9468" width="10" style="129"/>
    <col min="9469" max="9469" width="3" style="129" customWidth="1"/>
    <col min="9470" max="9470" width="30.125" style="129" customWidth="1"/>
    <col min="9471" max="9471" width="10.875" style="129" customWidth="1"/>
    <col min="9472" max="9472" width="11.75" style="129" customWidth="1"/>
    <col min="9473" max="9473" width="12" style="129" customWidth="1"/>
    <col min="9474" max="9474" width="10.875" style="129" customWidth="1"/>
    <col min="9475" max="9475" width="11.75" style="129" customWidth="1"/>
    <col min="9476" max="9476" width="8.25" style="129" customWidth="1"/>
    <col min="9477" max="9477" width="12.5" style="129" bestFit="1" customWidth="1"/>
    <col min="9478" max="9478" width="11.25" style="129" customWidth="1"/>
    <col min="9479" max="9724" width="10" style="129"/>
    <col min="9725" max="9725" width="3" style="129" customWidth="1"/>
    <col min="9726" max="9726" width="30.125" style="129" customWidth="1"/>
    <col min="9727" max="9727" width="10.875" style="129" customWidth="1"/>
    <col min="9728" max="9728" width="11.75" style="129" customWidth="1"/>
    <col min="9729" max="9729" width="12" style="129" customWidth="1"/>
    <col min="9730" max="9730" width="10.875" style="129" customWidth="1"/>
    <col min="9731" max="9731" width="11.75" style="129" customWidth="1"/>
    <col min="9732" max="9732" width="8.25" style="129" customWidth="1"/>
    <col min="9733" max="9733" width="12.5" style="129" bestFit="1" customWidth="1"/>
    <col min="9734" max="9734" width="11.25" style="129" customWidth="1"/>
    <col min="9735" max="9980" width="10" style="129"/>
    <col min="9981" max="9981" width="3" style="129" customWidth="1"/>
    <col min="9982" max="9982" width="30.125" style="129" customWidth="1"/>
    <col min="9983" max="9983" width="10.875" style="129" customWidth="1"/>
    <col min="9984" max="9984" width="11.75" style="129" customWidth="1"/>
    <col min="9985" max="9985" width="12" style="129" customWidth="1"/>
    <col min="9986" max="9986" width="10.875" style="129" customWidth="1"/>
    <col min="9987" max="9987" width="11.75" style="129" customWidth="1"/>
    <col min="9988" max="9988" width="8.25" style="129" customWidth="1"/>
    <col min="9989" max="9989" width="12.5" style="129" bestFit="1" customWidth="1"/>
    <col min="9990" max="9990" width="11.25" style="129" customWidth="1"/>
    <col min="9991" max="10236" width="10" style="129"/>
    <col min="10237" max="10237" width="3" style="129" customWidth="1"/>
    <col min="10238" max="10238" width="30.125" style="129" customWidth="1"/>
    <col min="10239" max="10239" width="10.875" style="129" customWidth="1"/>
    <col min="10240" max="10240" width="11.75" style="129" customWidth="1"/>
    <col min="10241" max="10241" width="12" style="129" customWidth="1"/>
    <col min="10242" max="10242" width="10.875" style="129" customWidth="1"/>
    <col min="10243" max="10243" width="11.75" style="129" customWidth="1"/>
    <col min="10244" max="10244" width="8.25" style="129" customWidth="1"/>
    <col min="10245" max="10245" width="12.5" style="129" bestFit="1" customWidth="1"/>
    <col min="10246" max="10246" width="11.25" style="129" customWidth="1"/>
    <col min="10247" max="10492" width="10" style="129"/>
    <col min="10493" max="10493" width="3" style="129" customWidth="1"/>
    <col min="10494" max="10494" width="30.125" style="129" customWidth="1"/>
    <col min="10495" max="10495" width="10.875" style="129" customWidth="1"/>
    <col min="10496" max="10496" width="11.75" style="129" customWidth="1"/>
    <col min="10497" max="10497" width="12" style="129" customWidth="1"/>
    <col min="10498" max="10498" width="10.875" style="129" customWidth="1"/>
    <col min="10499" max="10499" width="11.75" style="129" customWidth="1"/>
    <col min="10500" max="10500" width="8.25" style="129" customWidth="1"/>
    <col min="10501" max="10501" width="12.5" style="129" bestFit="1" customWidth="1"/>
    <col min="10502" max="10502" width="11.25" style="129" customWidth="1"/>
    <col min="10503" max="10748" width="10" style="129"/>
    <col min="10749" max="10749" width="3" style="129" customWidth="1"/>
    <col min="10750" max="10750" width="30.125" style="129" customWidth="1"/>
    <col min="10751" max="10751" width="10.875" style="129" customWidth="1"/>
    <col min="10752" max="10752" width="11.75" style="129" customWidth="1"/>
    <col min="10753" max="10753" width="12" style="129" customWidth="1"/>
    <col min="10754" max="10754" width="10.875" style="129" customWidth="1"/>
    <col min="10755" max="10755" width="11.75" style="129" customWidth="1"/>
    <col min="10756" max="10756" width="8.25" style="129" customWidth="1"/>
    <col min="10757" max="10757" width="12.5" style="129" bestFit="1" customWidth="1"/>
    <col min="10758" max="10758" width="11.25" style="129" customWidth="1"/>
    <col min="10759" max="11004" width="10" style="129"/>
    <col min="11005" max="11005" width="3" style="129" customWidth="1"/>
    <col min="11006" max="11006" width="30.125" style="129" customWidth="1"/>
    <col min="11007" max="11007" width="10.875" style="129" customWidth="1"/>
    <col min="11008" max="11008" width="11.75" style="129" customWidth="1"/>
    <col min="11009" max="11009" width="12" style="129" customWidth="1"/>
    <col min="11010" max="11010" width="10.875" style="129" customWidth="1"/>
    <col min="11011" max="11011" width="11.75" style="129" customWidth="1"/>
    <col min="11012" max="11012" width="8.25" style="129" customWidth="1"/>
    <col min="11013" max="11013" width="12.5" style="129" bestFit="1" customWidth="1"/>
    <col min="11014" max="11014" width="11.25" style="129" customWidth="1"/>
    <col min="11015" max="11260" width="10" style="129"/>
    <col min="11261" max="11261" width="3" style="129" customWidth="1"/>
    <col min="11262" max="11262" width="30.125" style="129" customWidth="1"/>
    <col min="11263" max="11263" width="10.875" style="129" customWidth="1"/>
    <col min="11264" max="11264" width="11.75" style="129" customWidth="1"/>
    <col min="11265" max="11265" width="12" style="129" customWidth="1"/>
    <col min="11266" max="11266" width="10.875" style="129" customWidth="1"/>
    <col min="11267" max="11267" width="11.75" style="129" customWidth="1"/>
    <col min="11268" max="11268" width="8.25" style="129" customWidth="1"/>
    <col min="11269" max="11269" width="12.5" style="129" bestFit="1" customWidth="1"/>
    <col min="11270" max="11270" width="11.25" style="129" customWidth="1"/>
    <col min="11271" max="11516" width="10" style="129"/>
    <col min="11517" max="11517" width="3" style="129" customWidth="1"/>
    <col min="11518" max="11518" width="30.125" style="129" customWidth="1"/>
    <col min="11519" max="11519" width="10.875" style="129" customWidth="1"/>
    <col min="11520" max="11520" width="11.75" style="129" customWidth="1"/>
    <col min="11521" max="11521" width="12" style="129" customWidth="1"/>
    <col min="11522" max="11522" width="10.875" style="129" customWidth="1"/>
    <col min="11523" max="11523" width="11.75" style="129" customWidth="1"/>
    <col min="11524" max="11524" width="8.25" style="129" customWidth="1"/>
    <col min="11525" max="11525" width="12.5" style="129" bestFit="1" customWidth="1"/>
    <col min="11526" max="11526" width="11.25" style="129" customWidth="1"/>
    <col min="11527" max="11772" width="10" style="129"/>
    <col min="11773" max="11773" width="3" style="129" customWidth="1"/>
    <col min="11774" max="11774" width="30.125" style="129" customWidth="1"/>
    <col min="11775" max="11775" width="10.875" style="129" customWidth="1"/>
    <col min="11776" max="11776" width="11.75" style="129" customWidth="1"/>
    <col min="11777" max="11777" width="12" style="129" customWidth="1"/>
    <col min="11778" max="11778" width="10.875" style="129" customWidth="1"/>
    <col min="11779" max="11779" width="11.75" style="129" customWidth="1"/>
    <col min="11780" max="11780" width="8.25" style="129" customWidth="1"/>
    <col min="11781" max="11781" width="12.5" style="129" bestFit="1" customWidth="1"/>
    <col min="11782" max="11782" width="11.25" style="129" customWidth="1"/>
    <col min="11783" max="12028" width="10" style="129"/>
    <col min="12029" max="12029" width="3" style="129" customWidth="1"/>
    <col min="12030" max="12030" width="30.125" style="129" customWidth="1"/>
    <col min="12031" max="12031" width="10.875" style="129" customWidth="1"/>
    <col min="12032" max="12032" width="11.75" style="129" customWidth="1"/>
    <col min="12033" max="12033" width="12" style="129" customWidth="1"/>
    <col min="12034" max="12034" width="10.875" style="129" customWidth="1"/>
    <col min="12035" max="12035" width="11.75" style="129" customWidth="1"/>
    <col min="12036" max="12036" width="8.25" style="129" customWidth="1"/>
    <col min="12037" max="12037" width="12.5" style="129" bestFit="1" customWidth="1"/>
    <col min="12038" max="12038" width="11.25" style="129" customWidth="1"/>
    <col min="12039" max="12284" width="10" style="129"/>
    <col min="12285" max="12285" width="3" style="129" customWidth="1"/>
    <col min="12286" max="12286" width="30.125" style="129" customWidth="1"/>
    <col min="12287" max="12287" width="10.875" style="129" customWidth="1"/>
    <col min="12288" max="12288" width="11.75" style="129" customWidth="1"/>
    <col min="12289" max="12289" width="12" style="129" customWidth="1"/>
    <col min="12290" max="12290" width="10.875" style="129" customWidth="1"/>
    <col min="12291" max="12291" width="11.75" style="129" customWidth="1"/>
    <col min="12292" max="12292" width="8.25" style="129" customWidth="1"/>
    <col min="12293" max="12293" width="12.5" style="129" bestFit="1" customWidth="1"/>
    <col min="12294" max="12294" width="11.25" style="129" customWidth="1"/>
    <col min="12295" max="12540" width="10" style="129"/>
    <col min="12541" max="12541" width="3" style="129" customWidth="1"/>
    <col min="12542" max="12542" width="30.125" style="129" customWidth="1"/>
    <col min="12543" max="12543" width="10.875" style="129" customWidth="1"/>
    <col min="12544" max="12544" width="11.75" style="129" customWidth="1"/>
    <col min="12545" max="12545" width="12" style="129" customWidth="1"/>
    <col min="12546" max="12546" width="10.875" style="129" customWidth="1"/>
    <col min="12547" max="12547" width="11.75" style="129" customWidth="1"/>
    <col min="12548" max="12548" width="8.25" style="129" customWidth="1"/>
    <col min="12549" max="12549" width="12.5" style="129" bestFit="1" customWidth="1"/>
    <col min="12550" max="12550" width="11.25" style="129" customWidth="1"/>
    <col min="12551" max="12796" width="10" style="129"/>
    <col min="12797" max="12797" width="3" style="129" customWidth="1"/>
    <col min="12798" max="12798" width="30.125" style="129" customWidth="1"/>
    <col min="12799" max="12799" width="10.875" style="129" customWidth="1"/>
    <col min="12800" max="12800" width="11.75" style="129" customWidth="1"/>
    <col min="12801" max="12801" width="12" style="129" customWidth="1"/>
    <col min="12802" max="12802" width="10.875" style="129" customWidth="1"/>
    <col min="12803" max="12803" width="11.75" style="129" customWidth="1"/>
    <col min="12804" max="12804" width="8.25" style="129" customWidth="1"/>
    <col min="12805" max="12805" width="12.5" style="129" bestFit="1" customWidth="1"/>
    <col min="12806" max="12806" width="11.25" style="129" customWidth="1"/>
    <col min="12807" max="13052" width="10" style="129"/>
    <col min="13053" max="13053" width="3" style="129" customWidth="1"/>
    <col min="13054" max="13054" width="30.125" style="129" customWidth="1"/>
    <col min="13055" max="13055" width="10.875" style="129" customWidth="1"/>
    <col min="13056" max="13056" width="11.75" style="129" customWidth="1"/>
    <col min="13057" max="13057" width="12" style="129" customWidth="1"/>
    <col min="13058" max="13058" width="10.875" style="129" customWidth="1"/>
    <col min="13059" max="13059" width="11.75" style="129" customWidth="1"/>
    <col min="13060" max="13060" width="8.25" style="129" customWidth="1"/>
    <col min="13061" max="13061" width="12.5" style="129" bestFit="1" customWidth="1"/>
    <col min="13062" max="13062" width="11.25" style="129" customWidth="1"/>
    <col min="13063" max="13308" width="10" style="129"/>
    <col min="13309" max="13309" width="3" style="129" customWidth="1"/>
    <col min="13310" max="13310" width="30.125" style="129" customWidth="1"/>
    <col min="13311" max="13311" width="10.875" style="129" customWidth="1"/>
    <col min="13312" max="13312" width="11.75" style="129" customWidth="1"/>
    <col min="13313" max="13313" width="12" style="129" customWidth="1"/>
    <col min="13314" max="13314" width="10.875" style="129" customWidth="1"/>
    <col min="13315" max="13315" width="11.75" style="129" customWidth="1"/>
    <col min="13316" max="13316" width="8.25" style="129" customWidth="1"/>
    <col min="13317" max="13317" width="12.5" style="129" bestFit="1" customWidth="1"/>
    <col min="13318" max="13318" width="11.25" style="129" customWidth="1"/>
    <col min="13319" max="13564" width="10" style="129"/>
    <col min="13565" max="13565" width="3" style="129" customWidth="1"/>
    <col min="13566" max="13566" width="30.125" style="129" customWidth="1"/>
    <col min="13567" max="13567" width="10.875" style="129" customWidth="1"/>
    <col min="13568" max="13568" width="11.75" style="129" customWidth="1"/>
    <col min="13569" max="13569" width="12" style="129" customWidth="1"/>
    <col min="13570" max="13570" width="10.875" style="129" customWidth="1"/>
    <col min="13571" max="13571" width="11.75" style="129" customWidth="1"/>
    <col min="13572" max="13572" width="8.25" style="129" customWidth="1"/>
    <col min="13573" max="13573" width="12.5" style="129" bestFit="1" customWidth="1"/>
    <col min="13574" max="13574" width="11.25" style="129" customWidth="1"/>
    <col min="13575" max="13820" width="10" style="129"/>
    <col min="13821" max="13821" width="3" style="129" customWidth="1"/>
    <col min="13822" max="13822" width="30.125" style="129" customWidth="1"/>
    <col min="13823" max="13823" width="10.875" style="129" customWidth="1"/>
    <col min="13824" max="13824" width="11.75" style="129" customWidth="1"/>
    <col min="13825" max="13825" width="12" style="129" customWidth="1"/>
    <col min="13826" max="13826" width="10.875" style="129" customWidth="1"/>
    <col min="13827" max="13827" width="11.75" style="129" customWidth="1"/>
    <col min="13828" max="13828" width="8.25" style="129" customWidth="1"/>
    <col min="13829" max="13829" width="12.5" style="129" bestFit="1" customWidth="1"/>
    <col min="13830" max="13830" width="11.25" style="129" customWidth="1"/>
    <col min="13831" max="14076" width="10" style="129"/>
    <col min="14077" max="14077" width="3" style="129" customWidth="1"/>
    <col min="14078" max="14078" width="30.125" style="129" customWidth="1"/>
    <col min="14079" max="14079" width="10.875" style="129" customWidth="1"/>
    <col min="14080" max="14080" width="11.75" style="129" customWidth="1"/>
    <col min="14081" max="14081" width="12" style="129" customWidth="1"/>
    <col min="14082" max="14082" width="10.875" style="129" customWidth="1"/>
    <col min="14083" max="14083" width="11.75" style="129" customWidth="1"/>
    <col min="14084" max="14084" width="8.25" style="129" customWidth="1"/>
    <col min="14085" max="14085" width="12.5" style="129" bestFit="1" customWidth="1"/>
    <col min="14086" max="14086" width="11.25" style="129" customWidth="1"/>
    <col min="14087" max="14332" width="10" style="129"/>
    <col min="14333" max="14333" width="3" style="129" customWidth="1"/>
    <col min="14334" max="14334" width="30.125" style="129" customWidth="1"/>
    <col min="14335" max="14335" width="10.875" style="129" customWidth="1"/>
    <col min="14336" max="14336" width="11.75" style="129" customWidth="1"/>
    <col min="14337" max="14337" width="12" style="129" customWidth="1"/>
    <col min="14338" max="14338" width="10.875" style="129" customWidth="1"/>
    <col min="14339" max="14339" width="11.75" style="129" customWidth="1"/>
    <col min="14340" max="14340" width="8.25" style="129" customWidth="1"/>
    <col min="14341" max="14341" width="12.5" style="129" bestFit="1" customWidth="1"/>
    <col min="14342" max="14342" width="11.25" style="129" customWidth="1"/>
    <col min="14343" max="14588" width="10" style="129"/>
    <col min="14589" max="14589" width="3" style="129" customWidth="1"/>
    <col min="14590" max="14590" width="30.125" style="129" customWidth="1"/>
    <col min="14591" max="14591" width="10.875" style="129" customWidth="1"/>
    <col min="14592" max="14592" width="11.75" style="129" customWidth="1"/>
    <col min="14593" max="14593" width="12" style="129" customWidth="1"/>
    <col min="14594" max="14594" width="10.875" style="129" customWidth="1"/>
    <col min="14595" max="14595" width="11.75" style="129" customWidth="1"/>
    <col min="14596" max="14596" width="8.25" style="129" customWidth="1"/>
    <col min="14597" max="14597" width="12.5" style="129" bestFit="1" customWidth="1"/>
    <col min="14598" max="14598" width="11.25" style="129" customWidth="1"/>
    <col min="14599" max="14844" width="10" style="129"/>
    <col min="14845" max="14845" width="3" style="129" customWidth="1"/>
    <col min="14846" max="14846" width="30.125" style="129" customWidth="1"/>
    <col min="14847" max="14847" width="10.875" style="129" customWidth="1"/>
    <col min="14848" max="14848" width="11.75" style="129" customWidth="1"/>
    <col min="14849" max="14849" width="12" style="129" customWidth="1"/>
    <col min="14850" max="14850" width="10.875" style="129" customWidth="1"/>
    <col min="14851" max="14851" width="11.75" style="129" customWidth="1"/>
    <col min="14852" max="14852" width="8.25" style="129" customWidth="1"/>
    <col min="14853" max="14853" width="12.5" style="129" bestFit="1" customWidth="1"/>
    <col min="14854" max="14854" width="11.25" style="129" customWidth="1"/>
    <col min="14855" max="15100" width="10" style="129"/>
    <col min="15101" max="15101" width="3" style="129" customWidth="1"/>
    <col min="15102" max="15102" width="30.125" style="129" customWidth="1"/>
    <col min="15103" max="15103" width="10.875" style="129" customWidth="1"/>
    <col min="15104" max="15104" width="11.75" style="129" customWidth="1"/>
    <col min="15105" max="15105" width="12" style="129" customWidth="1"/>
    <col min="15106" max="15106" width="10.875" style="129" customWidth="1"/>
    <col min="15107" max="15107" width="11.75" style="129" customWidth="1"/>
    <col min="15108" max="15108" width="8.25" style="129" customWidth="1"/>
    <col min="15109" max="15109" width="12.5" style="129" bestFit="1" customWidth="1"/>
    <col min="15110" max="15110" width="11.25" style="129" customWidth="1"/>
    <col min="15111" max="15356" width="10" style="129"/>
    <col min="15357" max="15357" width="3" style="129" customWidth="1"/>
    <col min="15358" max="15358" width="30.125" style="129" customWidth="1"/>
    <col min="15359" max="15359" width="10.875" style="129" customWidth="1"/>
    <col min="15360" max="15360" width="11.75" style="129" customWidth="1"/>
    <col min="15361" max="15361" width="12" style="129" customWidth="1"/>
    <col min="15362" max="15362" width="10.875" style="129" customWidth="1"/>
    <col min="15363" max="15363" width="11.75" style="129" customWidth="1"/>
    <col min="15364" max="15364" width="8.25" style="129" customWidth="1"/>
    <col min="15365" max="15365" width="12.5" style="129" bestFit="1" customWidth="1"/>
    <col min="15366" max="15366" width="11.25" style="129" customWidth="1"/>
    <col min="15367" max="15612" width="10" style="129"/>
    <col min="15613" max="15613" width="3" style="129" customWidth="1"/>
    <col min="15614" max="15614" width="30.125" style="129" customWidth="1"/>
    <col min="15615" max="15615" width="10.875" style="129" customWidth="1"/>
    <col min="15616" max="15616" width="11.75" style="129" customWidth="1"/>
    <col min="15617" max="15617" width="12" style="129" customWidth="1"/>
    <col min="15618" max="15618" width="10.875" style="129" customWidth="1"/>
    <col min="15619" max="15619" width="11.75" style="129" customWidth="1"/>
    <col min="15620" max="15620" width="8.25" style="129" customWidth="1"/>
    <col min="15621" max="15621" width="12.5" style="129" bestFit="1" customWidth="1"/>
    <col min="15622" max="15622" width="11.25" style="129" customWidth="1"/>
    <col min="15623" max="15868" width="10" style="129"/>
    <col min="15869" max="15869" width="3" style="129" customWidth="1"/>
    <col min="15870" max="15870" width="30.125" style="129" customWidth="1"/>
    <col min="15871" max="15871" width="10.875" style="129" customWidth="1"/>
    <col min="15872" max="15872" width="11.75" style="129" customWidth="1"/>
    <col min="15873" max="15873" width="12" style="129" customWidth="1"/>
    <col min="15874" max="15874" width="10.875" style="129" customWidth="1"/>
    <col min="15875" max="15875" width="11.75" style="129" customWidth="1"/>
    <col min="15876" max="15876" width="8.25" style="129" customWidth="1"/>
    <col min="15877" max="15877" width="12.5" style="129" bestFit="1" customWidth="1"/>
    <col min="15878" max="15878" width="11.25" style="129" customWidth="1"/>
    <col min="15879" max="16124" width="10" style="129"/>
    <col min="16125" max="16125" width="3" style="129" customWidth="1"/>
    <col min="16126" max="16126" width="30.125" style="129" customWidth="1"/>
    <col min="16127" max="16127" width="10.875" style="129" customWidth="1"/>
    <col min="16128" max="16128" width="11.75" style="129" customWidth="1"/>
    <col min="16129" max="16129" width="12" style="129" customWidth="1"/>
    <col min="16130" max="16130" width="10.875" style="129" customWidth="1"/>
    <col min="16131" max="16131" width="11.75" style="129" customWidth="1"/>
    <col min="16132" max="16132" width="8.25" style="129" customWidth="1"/>
    <col min="16133" max="16133" width="12.5" style="129" bestFit="1" customWidth="1"/>
    <col min="16134" max="16134" width="11.25" style="129" customWidth="1"/>
    <col min="16135" max="16384" width="8.75" style="129"/>
  </cols>
  <sheetData>
    <row r="1" spans="1:6" ht="18.75">
      <c r="A1" s="128"/>
      <c r="B1" s="128"/>
      <c r="C1" s="400" t="s">
        <v>195</v>
      </c>
      <c r="D1" s="400"/>
    </row>
    <row r="2" spans="1:6" ht="18.75">
      <c r="A2" s="128"/>
      <c r="B2" s="128"/>
      <c r="C2" s="401"/>
      <c r="D2" s="401"/>
    </row>
    <row r="3" spans="1:6" ht="37.5" customHeight="1">
      <c r="A3" s="405" t="s">
        <v>249</v>
      </c>
      <c r="B3" s="405"/>
      <c r="C3" s="405"/>
      <c r="D3" s="405"/>
    </row>
    <row r="4" spans="1:6" ht="18.600000000000001" customHeight="1">
      <c r="A4" s="406" t="str">
        <f>+'B16. NĐ31'!A4:D4</f>
        <v>(Kèm theo Nghị quyết số         /NQ-HĐND ngày       /9/2025 của HĐND xã Côn Minh)</v>
      </c>
      <c r="B4" s="406"/>
      <c r="C4" s="406"/>
      <c r="D4" s="406"/>
    </row>
    <row r="5" spans="1:6" ht="21.95" customHeight="1">
      <c r="B5" s="131"/>
      <c r="C5" s="407" t="s">
        <v>40</v>
      </c>
      <c r="D5" s="407"/>
    </row>
    <row r="6" spans="1:6" s="16" customFormat="1" ht="42" customHeight="1">
      <c r="A6" s="63" t="s">
        <v>7</v>
      </c>
      <c r="B6" s="63" t="s">
        <v>132</v>
      </c>
      <c r="C6" s="64" t="s">
        <v>133</v>
      </c>
      <c r="D6" s="64" t="s">
        <v>12</v>
      </c>
      <c r="E6" s="129"/>
    </row>
    <row r="7" spans="1:6" s="134" customFormat="1" ht="20.100000000000001" customHeight="1">
      <c r="A7" s="132">
        <v>1</v>
      </c>
      <c r="B7" s="65">
        <v>2</v>
      </c>
      <c r="C7" s="65">
        <v>3</v>
      </c>
      <c r="D7" s="65"/>
      <c r="E7" s="133"/>
    </row>
    <row r="8" spans="1:6" s="138" customFormat="1" ht="21.75" customHeight="1">
      <c r="A8" s="135"/>
      <c r="B8" s="66" t="s">
        <v>121</v>
      </c>
      <c r="C8" s="148" t="e">
        <f>+C9+C28</f>
        <v>#REF!</v>
      </c>
      <c r="D8" s="136"/>
      <c r="E8" s="131"/>
      <c r="F8" s="137"/>
    </row>
    <row r="9" spans="1:6" s="18" customFormat="1" ht="24.95" customHeight="1">
      <c r="A9" s="17" t="s">
        <v>134</v>
      </c>
      <c r="B9" s="159" t="s">
        <v>135</v>
      </c>
      <c r="C9" s="160">
        <f>+C10+C20+C26</f>
        <v>52076000.440000005</v>
      </c>
      <c r="D9" s="161"/>
      <c r="E9" s="139"/>
      <c r="F9" s="140"/>
    </row>
    <row r="10" spans="1:6" s="142" customFormat="1" ht="24.95" customHeight="1">
      <c r="A10" s="162" t="s">
        <v>2</v>
      </c>
      <c r="B10" s="163" t="s">
        <v>139</v>
      </c>
      <c r="C10" s="164">
        <f>C11+C12+C13+C14+C16+C15</f>
        <v>1209269.8999999999</v>
      </c>
      <c r="D10" s="165"/>
      <c r="E10" s="141"/>
    </row>
    <row r="11" spans="1:6" s="143" customFormat="1" ht="24.95" customHeight="1">
      <c r="A11" s="166">
        <v>1</v>
      </c>
      <c r="B11" s="167" t="s">
        <v>140</v>
      </c>
      <c r="C11" s="168">
        <v>1209269.8999999999</v>
      </c>
      <c r="D11" s="169"/>
      <c r="E11" s="139"/>
    </row>
    <row r="12" spans="1:6" s="144" customFormat="1" ht="24.95" customHeight="1">
      <c r="A12" s="170"/>
      <c r="B12" s="171" t="s">
        <v>141</v>
      </c>
      <c r="C12" s="168"/>
      <c r="D12" s="169"/>
      <c r="E12" s="139"/>
    </row>
    <row r="13" spans="1:6" s="143" customFormat="1" ht="24.95" customHeight="1">
      <c r="A13" s="172" t="s">
        <v>27</v>
      </c>
      <c r="B13" s="171" t="s">
        <v>142</v>
      </c>
      <c r="C13" s="168"/>
      <c r="D13" s="169"/>
      <c r="E13" s="139"/>
    </row>
    <row r="14" spans="1:6" s="143" customFormat="1" ht="24.95" customHeight="1">
      <c r="A14" s="172" t="s">
        <v>27</v>
      </c>
      <c r="B14" s="171" t="s">
        <v>143</v>
      </c>
      <c r="C14" s="168"/>
      <c r="D14" s="169"/>
      <c r="E14" s="139"/>
    </row>
    <row r="15" spans="1:6" s="143" customFormat="1" ht="24.95" customHeight="1">
      <c r="A15" s="166"/>
      <c r="B15" s="171" t="s">
        <v>144</v>
      </c>
      <c r="C15" s="168"/>
      <c r="D15" s="169"/>
      <c r="E15" s="139"/>
    </row>
    <row r="16" spans="1:6" s="143" customFormat="1" ht="24.95" customHeight="1">
      <c r="A16" s="173" t="s">
        <v>27</v>
      </c>
      <c r="B16" s="171" t="s">
        <v>136</v>
      </c>
      <c r="C16" s="168"/>
      <c r="D16" s="169"/>
      <c r="E16" s="139"/>
    </row>
    <row r="17" spans="1:6" s="143" customFormat="1" ht="24.95" customHeight="1">
      <c r="A17" s="173" t="s">
        <v>27</v>
      </c>
      <c r="B17" s="171" t="s">
        <v>137</v>
      </c>
      <c r="C17" s="164"/>
      <c r="D17" s="165"/>
      <c r="E17" s="141"/>
    </row>
    <row r="18" spans="1:6" s="143" customFormat="1" ht="63">
      <c r="A18" s="166">
        <v>2</v>
      </c>
      <c r="B18" s="167" t="s">
        <v>145</v>
      </c>
      <c r="C18" s="168"/>
      <c r="D18" s="169"/>
      <c r="E18" s="139"/>
    </row>
    <row r="19" spans="1:6" s="143" customFormat="1" ht="24.95" customHeight="1">
      <c r="A19" s="166">
        <v>3</v>
      </c>
      <c r="B19" s="167" t="s">
        <v>146</v>
      </c>
      <c r="C19" s="168"/>
      <c r="D19" s="169"/>
      <c r="E19" s="139"/>
    </row>
    <row r="20" spans="1:6" s="18" customFormat="1" ht="24.95" customHeight="1">
      <c r="A20" s="162" t="s">
        <v>3</v>
      </c>
      <c r="B20" s="163" t="s">
        <v>15</v>
      </c>
      <c r="C20" s="164">
        <f>'B37. NĐ31'!C9-C26-C30</f>
        <v>49469130.540000007</v>
      </c>
      <c r="D20" s="169"/>
      <c r="E20" s="141"/>
    </row>
    <row r="21" spans="1:6" s="16" customFormat="1" ht="24.95" customHeight="1">
      <c r="A21" s="162"/>
      <c r="B21" s="171" t="s">
        <v>147</v>
      </c>
      <c r="C21" s="168"/>
      <c r="D21" s="169"/>
      <c r="E21" s="139"/>
    </row>
    <row r="22" spans="1:6" s="16" customFormat="1" ht="24.95" customHeight="1">
      <c r="A22" s="166">
        <v>1</v>
      </c>
      <c r="B22" s="171" t="s">
        <v>148</v>
      </c>
      <c r="C22" s="168">
        <f>'B35. NĐ31'!E16</f>
        <v>38010165.186000004</v>
      </c>
      <c r="D22" s="169"/>
      <c r="E22" s="139"/>
    </row>
    <row r="23" spans="1:6" s="16" customFormat="1" ht="24.95" customHeight="1">
      <c r="A23" s="166">
        <v>2</v>
      </c>
      <c r="B23" s="171" t="s">
        <v>149</v>
      </c>
      <c r="C23" s="168"/>
      <c r="D23" s="169"/>
      <c r="E23" s="139"/>
      <c r="F23" s="145"/>
    </row>
    <row r="24" spans="1:6" s="16" customFormat="1" ht="31.5">
      <c r="A24" s="162" t="s">
        <v>4</v>
      </c>
      <c r="B24" s="163" t="s">
        <v>150</v>
      </c>
      <c r="C24" s="168"/>
      <c r="D24" s="169"/>
      <c r="E24" s="139"/>
    </row>
    <row r="25" spans="1:6" s="16" customFormat="1" ht="24.95" customHeight="1">
      <c r="A25" s="162" t="s">
        <v>17</v>
      </c>
      <c r="B25" s="163" t="s">
        <v>151</v>
      </c>
      <c r="C25" s="168"/>
      <c r="D25" s="169"/>
      <c r="E25" s="139"/>
    </row>
    <row r="26" spans="1:6" s="16" customFormat="1" ht="24.95" customHeight="1">
      <c r="A26" s="162" t="s">
        <v>54</v>
      </c>
      <c r="B26" s="163" t="s">
        <v>16</v>
      </c>
      <c r="C26" s="164">
        <f>'B15. NĐ31'!C24</f>
        <v>1397600</v>
      </c>
      <c r="D26" s="169"/>
      <c r="E26" s="139"/>
    </row>
    <row r="27" spans="1:6" s="16" customFormat="1" ht="24.95" customHeight="1">
      <c r="A27" s="162" t="s">
        <v>55</v>
      </c>
      <c r="B27" s="163" t="s">
        <v>124</v>
      </c>
      <c r="C27" s="168"/>
      <c r="D27" s="169"/>
      <c r="E27" s="139"/>
    </row>
    <row r="28" spans="1:6" s="16" customFormat="1" ht="24.95" customHeight="1">
      <c r="A28" s="162" t="s">
        <v>1</v>
      </c>
      <c r="B28" s="174" t="s">
        <v>138</v>
      </c>
      <c r="C28" s="164" t="e">
        <f>+C29+C30</f>
        <v>#REF!</v>
      </c>
      <c r="D28" s="169"/>
      <c r="E28" s="139"/>
    </row>
    <row r="29" spans="1:6" s="16" customFormat="1" ht="24.95" customHeight="1">
      <c r="A29" s="162" t="s">
        <v>2</v>
      </c>
      <c r="B29" s="163" t="s">
        <v>126</v>
      </c>
      <c r="C29" s="164" t="e">
        <f>'B35. NĐ31'!H9</f>
        <v>#REF!</v>
      </c>
      <c r="D29" s="169"/>
      <c r="E29" s="139"/>
    </row>
    <row r="30" spans="1:6" s="18" customFormat="1" ht="24.95" customHeight="1">
      <c r="A30" s="162" t="s">
        <v>3</v>
      </c>
      <c r="B30" s="163" t="s">
        <v>152</v>
      </c>
      <c r="C30" s="164">
        <v>19212999.560000002</v>
      </c>
      <c r="D30" s="165"/>
      <c r="E30" s="146"/>
    </row>
    <row r="31" spans="1:6" s="18" customFormat="1" ht="24.95" customHeight="1">
      <c r="A31" s="175" t="s">
        <v>21</v>
      </c>
      <c r="B31" s="176" t="s">
        <v>153</v>
      </c>
      <c r="C31" s="177"/>
      <c r="D31" s="178"/>
      <c r="E31" s="146"/>
    </row>
    <row r="32" spans="1:6" ht="18" customHeight="1"/>
    <row r="33" spans="3:4" ht="14.25"/>
    <row r="34" spans="3:4" ht="14.25"/>
    <row r="35" spans="3:4" ht="14.25"/>
    <row r="36" spans="3:4" ht="14.25">
      <c r="C36" s="129"/>
      <c r="D36" s="129"/>
    </row>
    <row r="37" spans="3:4" ht="14.25">
      <c r="C37" s="129"/>
      <c r="D37" s="129"/>
    </row>
    <row r="38" spans="3:4" ht="14.25">
      <c r="C38" s="129"/>
      <c r="D38" s="129"/>
    </row>
    <row r="39" spans="3:4" ht="14.25">
      <c r="C39" s="129"/>
      <c r="D39" s="129"/>
    </row>
  </sheetData>
  <mergeCells count="5">
    <mergeCell ref="C1:D1"/>
    <mergeCell ref="C2:D2"/>
    <mergeCell ref="A3:D3"/>
    <mergeCell ref="A4:D4"/>
    <mergeCell ref="C5:D5"/>
  </mergeCells>
  <conditionalFormatting sqref="C27:C29">
    <cfRule type="cellIs" dxfId="3" priority="2" stopIfTrue="1" operator="equal">
      <formula>0</formula>
    </cfRule>
  </conditionalFormatting>
  <conditionalFormatting sqref="C31">
    <cfRule type="cellIs" dxfId="2" priority="1" stopIfTrue="1" operator="equal">
      <formula>0</formula>
    </cfRule>
  </conditionalFormatting>
  <pageMargins left="0.56999999999999995" right="0.35" top="0.35" bottom="0.44" header="0.33" footer="0.24"/>
  <pageSetup paperSize="9" firstPageNumber="4" orientation="portrait" useFirstPageNumber="1" r:id="rId1"/>
  <headerFooter alignWithMargins="0">
    <oddFooter>&amp;C&amp;"Times New Roman,Regular"&amp;10&amp;P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54"/>
  <sheetViews>
    <sheetView workbookViewId="0">
      <pane ySplit="9" topLeftCell="A10" activePane="bottomLeft" state="frozen"/>
      <selection activeCell="A4" sqref="A4:T4"/>
      <selection pane="bottomLeft" activeCell="A4" sqref="A4:T4"/>
    </sheetView>
  </sheetViews>
  <sheetFormatPr defaultColWidth="9" defaultRowHeight="15.75"/>
  <cols>
    <col min="1" max="1" width="6.625" style="19" customWidth="1"/>
    <col min="2" max="2" width="36.25" style="19" customWidth="1"/>
    <col min="3" max="3" width="12" style="19" customWidth="1"/>
    <col min="4" max="4" width="10.625" style="19" customWidth="1"/>
    <col min="5" max="5" width="11.375" style="19" customWidth="1"/>
    <col min="6" max="7" width="9.625" style="19" customWidth="1"/>
    <col min="8" max="8" width="11.125" style="19" customWidth="1"/>
    <col min="9" max="9" width="11" style="19" customWidth="1"/>
    <col min="10" max="10" width="10.625" style="19" customWidth="1"/>
    <col min="11" max="11" width="10.75" style="19" customWidth="1"/>
    <col min="12" max="12" width="13.375" style="180" bestFit="1" customWidth="1"/>
    <col min="13" max="13" width="12.375" style="180" bestFit="1" customWidth="1"/>
    <col min="14" max="16384" width="9" style="19"/>
  </cols>
  <sheetData>
    <row r="1" spans="1:15" s="16" customFormat="1" ht="18.75">
      <c r="A1" s="18"/>
      <c r="B1" s="18"/>
      <c r="C1" s="18"/>
      <c r="D1" s="18"/>
      <c r="E1" s="18"/>
      <c r="G1" s="130"/>
      <c r="H1" s="130"/>
      <c r="I1" s="408" t="s">
        <v>196</v>
      </c>
      <c r="J1" s="408"/>
      <c r="K1" s="408"/>
      <c r="L1" s="18"/>
    </row>
    <row r="2" spans="1:15" ht="16.5">
      <c r="A2" s="410"/>
      <c r="B2" s="410"/>
      <c r="C2" s="410"/>
    </row>
    <row r="3" spans="1:15">
      <c r="A3" s="411" t="s">
        <v>250</v>
      </c>
      <c r="B3" s="411"/>
      <c r="C3" s="411"/>
      <c r="D3" s="411"/>
      <c r="E3" s="411"/>
      <c r="F3" s="411"/>
      <c r="G3" s="411"/>
      <c r="H3" s="411"/>
      <c r="I3" s="411"/>
      <c r="J3" s="411"/>
      <c r="K3" s="411"/>
    </row>
    <row r="4" spans="1:15">
      <c r="A4" s="412" t="str">
        <f>'B15. NĐ31'!A4:D4</f>
        <v>(Kèm theo Nghị quyết số         /NQ-HĐND ngày       /9/2025 của HĐND xã Côn Minh)</v>
      </c>
      <c r="B4" s="412"/>
      <c r="C4" s="412"/>
      <c r="D4" s="412"/>
      <c r="E4" s="412"/>
      <c r="F4" s="412"/>
      <c r="G4" s="412"/>
      <c r="H4" s="412"/>
      <c r="I4" s="412"/>
      <c r="J4" s="412"/>
      <c r="K4" s="412"/>
    </row>
    <row r="5" spans="1:15">
      <c r="A5" s="79"/>
      <c r="C5" s="181"/>
      <c r="D5" s="181"/>
      <c r="E5" s="182"/>
      <c r="F5" s="183"/>
      <c r="J5" s="412" t="s">
        <v>51</v>
      </c>
      <c r="K5" s="412"/>
    </row>
    <row r="6" spans="1:15" s="185" customFormat="1" ht="27" customHeight="1">
      <c r="A6" s="409" t="s">
        <v>7</v>
      </c>
      <c r="B6" s="409" t="s">
        <v>45</v>
      </c>
      <c r="C6" s="409" t="s">
        <v>18</v>
      </c>
      <c r="D6" s="409" t="s">
        <v>199</v>
      </c>
      <c r="E6" s="409" t="s">
        <v>200</v>
      </c>
      <c r="F6" s="409" t="s">
        <v>154</v>
      </c>
      <c r="G6" s="409" t="s">
        <v>124</v>
      </c>
      <c r="H6" s="409" t="s">
        <v>155</v>
      </c>
      <c r="I6" s="409"/>
      <c r="J6" s="409"/>
      <c r="K6" s="409" t="s">
        <v>156</v>
      </c>
      <c r="L6" s="184"/>
      <c r="M6" s="184"/>
    </row>
    <row r="7" spans="1:15" s="185" customFormat="1" ht="72" customHeight="1">
      <c r="A7" s="409"/>
      <c r="B7" s="409"/>
      <c r="C7" s="409"/>
      <c r="D7" s="409"/>
      <c r="E7" s="409"/>
      <c r="F7" s="409"/>
      <c r="G7" s="409"/>
      <c r="H7" s="1" t="s">
        <v>18</v>
      </c>
      <c r="I7" s="1" t="s">
        <v>14</v>
      </c>
      <c r="J7" s="1" t="s">
        <v>15</v>
      </c>
      <c r="K7" s="409"/>
      <c r="L7" s="184"/>
      <c r="M7" s="184"/>
    </row>
    <row r="8" spans="1:15" s="185" customFormat="1" ht="18.75" customHeight="1">
      <c r="A8" s="12" t="s">
        <v>0</v>
      </c>
      <c r="B8" s="12" t="s">
        <v>1</v>
      </c>
      <c r="C8" s="12">
        <v>1</v>
      </c>
      <c r="D8" s="12">
        <v>2</v>
      </c>
      <c r="E8" s="12">
        <v>3</v>
      </c>
      <c r="F8" s="12">
        <v>4</v>
      </c>
      <c r="G8" s="12">
        <v>5</v>
      </c>
      <c r="H8" s="12">
        <v>6</v>
      </c>
      <c r="I8" s="12">
        <v>7</v>
      </c>
      <c r="J8" s="12">
        <v>8</v>
      </c>
      <c r="K8" s="12">
        <v>9</v>
      </c>
      <c r="L8" s="184"/>
      <c r="M8" s="184"/>
      <c r="N8" s="186"/>
      <c r="O8" s="186"/>
    </row>
    <row r="9" spans="1:15" s="185" customFormat="1" ht="19.5" customHeight="1">
      <c r="A9" s="232"/>
      <c r="B9" s="232" t="s">
        <v>47</v>
      </c>
      <c r="C9" s="290" t="e">
        <f>C10+C16+C24+C27+C28+C31+C32+C35+C36+C37</f>
        <v>#REF!</v>
      </c>
      <c r="D9" s="290">
        <f t="shared" ref="D9:K9" si="0">D10+D16+D24+D27+D28+D31+D32+D35+D36+D37</f>
        <v>1209269.8999999999</v>
      </c>
      <c r="E9" s="290">
        <f>E10+E16+E24+E27+E28+E31+E32+E35+E36+E37</f>
        <v>68682130.100000009</v>
      </c>
      <c r="F9" s="290">
        <f t="shared" si="0"/>
        <v>1397600</v>
      </c>
      <c r="G9" s="290">
        <f t="shared" si="0"/>
        <v>0</v>
      </c>
      <c r="H9" s="290" t="e">
        <f t="shared" si="0"/>
        <v>#REF!</v>
      </c>
      <c r="I9" s="290" t="e">
        <f t="shared" si="0"/>
        <v>#REF!</v>
      </c>
      <c r="J9" s="290" t="e">
        <f t="shared" si="0"/>
        <v>#REF!</v>
      </c>
      <c r="K9" s="290">
        <f t="shared" si="0"/>
        <v>0</v>
      </c>
      <c r="L9" s="184"/>
      <c r="M9" s="184"/>
      <c r="N9" s="186"/>
      <c r="O9" s="186"/>
    </row>
    <row r="10" spans="1:15" s="188" customFormat="1" ht="24" customHeight="1">
      <c r="A10" s="179" t="s">
        <v>2</v>
      </c>
      <c r="B10" s="233" t="s">
        <v>211</v>
      </c>
      <c r="C10" s="291" t="e">
        <f>SUM(C11:C15)</f>
        <v>#REF!</v>
      </c>
      <c r="D10" s="291">
        <f>SUM(D11:D15)</f>
        <v>1209269.8999999999</v>
      </c>
      <c r="E10" s="291">
        <f>SUM(E11:E15)</f>
        <v>18929810.426000003</v>
      </c>
      <c r="F10" s="291">
        <f t="shared" ref="F10:K10" si="1">SUM(F11:F15)</f>
        <v>0</v>
      </c>
      <c r="G10" s="291">
        <f t="shared" si="1"/>
        <v>0</v>
      </c>
      <c r="H10" s="291" t="e">
        <f t="shared" si="1"/>
        <v>#REF!</v>
      </c>
      <c r="I10" s="291" t="e">
        <f t="shared" si="1"/>
        <v>#REF!</v>
      </c>
      <c r="J10" s="291" t="e">
        <f t="shared" si="1"/>
        <v>#REF!</v>
      </c>
      <c r="K10" s="291">
        <f t="shared" si="1"/>
        <v>0</v>
      </c>
      <c r="L10" s="187"/>
      <c r="M10" s="187"/>
    </row>
    <row r="11" spans="1:15" s="185" customFormat="1" ht="20.100000000000001" customHeight="1">
      <c r="A11" s="189">
        <v>1</v>
      </c>
      <c r="B11" s="192" t="s">
        <v>58</v>
      </c>
      <c r="C11" s="292" t="e">
        <f>SUM(D11:H11)+K11</f>
        <v>#REF!</v>
      </c>
      <c r="D11" s="292"/>
      <c r="E11" s="292">
        <f>'B37. NĐ31'!L11+'B37. NĐ31'!O11+'B37. NĐ31'!P11</f>
        <v>11465275.180000002</v>
      </c>
      <c r="F11" s="292"/>
      <c r="G11" s="292"/>
      <c r="H11" s="292" t="e">
        <f>SUM(I11:J11)</f>
        <v>#REF!</v>
      </c>
      <c r="I11" s="293"/>
      <c r="J11" s="292" t="e">
        <f>#REF!</f>
        <v>#REF!</v>
      </c>
      <c r="K11" s="293"/>
      <c r="L11" s="184"/>
      <c r="M11" s="184"/>
      <c r="N11" s="186"/>
      <c r="O11" s="186"/>
    </row>
    <row r="12" spans="1:15" s="185" customFormat="1" ht="20.100000000000001" customHeight="1">
      <c r="A12" s="189">
        <v>2</v>
      </c>
      <c r="B12" s="192" t="s">
        <v>52</v>
      </c>
      <c r="C12" s="292" t="e">
        <f>SUM(D12:H12)+K12</f>
        <v>#REF!</v>
      </c>
      <c r="D12" s="292"/>
      <c r="E12" s="292">
        <f>'B37. NĐ31'!K12+'B37. NĐ31'!L12+'B37. NĐ31'!O12+'B37. NĐ31'!P12</f>
        <v>2012168.0459999999</v>
      </c>
      <c r="F12" s="292"/>
      <c r="G12" s="292"/>
      <c r="H12" s="292" t="e">
        <f>SUM(I12:J12)</f>
        <v>#REF!</v>
      </c>
      <c r="I12" s="292" t="e">
        <f>#REF!</f>
        <v>#REF!</v>
      </c>
      <c r="J12" s="292" t="e">
        <f>#REF!</f>
        <v>#REF!</v>
      </c>
      <c r="K12" s="292"/>
      <c r="L12" s="184"/>
      <c r="M12" s="184"/>
      <c r="N12" s="186"/>
    </row>
    <row r="13" spans="1:15" s="185" customFormat="1" ht="20.100000000000001" customHeight="1">
      <c r="A13" s="189">
        <v>3</v>
      </c>
      <c r="B13" s="192" t="s">
        <v>48</v>
      </c>
      <c r="C13" s="292" t="e">
        <f t="shared" ref="C13:C14" si="2">SUM(D13:H13)+K13</f>
        <v>#REF!</v>
      </c>
      <c r="D13" s="292"/>
      <c r="E13" s="292">
        <f>'B37. NĐ31'!G13+'B37. NĐ31'!H13+'B37. NĐ31'!I13+'B37. NĐ31'!O13+'B37. NĐ31'!P13</f>
        <v>4611415.04</v>
      </c>
      <c r="F13" s="292"/>
      <c r="G13" s="292"/>
      <c r="H13" s="292" t="e">
        <f t="shared" ref="H13:H31" si="3">SUM(I13:J13)</f>
        <v>#REF!</v>
      </c>
      <c r="I13" s="292" t="e">
        <f>#REF!</f>
        <v>#REF!</v>
      </c>
      <c r="J13" s="292" t="e">
        <f>#REF!</f>
        <v>#REF!</v>
      </c>
      <c r="K13" s="292"/>
      <c r="L13" s="184"/>
      <c r="M13" s="184"/>
    </row>
    <row r="14" spans="1:15" s="185" customFormat="1" ht="20.100000000000001" customHeight="1">
      <c r="A14" s="189">
        <v>4</v>
      </c>
      <c r="B14" s="192" t="s">
        <v>157</v>
      </c>
      <c r="C14" s="292">
        <f t="shared" si="2"/>
        <v>840952.15999999992</v>
      </c>
      <c r="D14" s="292"/>
      <c r="E14" s="292">
        <f>'B37. NĐ31'!O14</f>
        <v>840952.15999999992</v>
      </c>
      <c r="F14" s="292"/>
      <c r="G14" s="292"/>
      <c r="H14" s="292">
        <f t="shared" si="3"/>
        <v>0</v>
      </c>
      <c r="I14" s="292"/>
      <c r="J14" s="292">
        <v>0</v>
      </c>
      <c r="K14" s="292"/>
      <c r="L14" s="184"/>
      <c r="M14" s="184"/>
      <c r="N14" s="186"/>
    </row>
    <row r="15" spans="1:15" s="185" customFormat="1" ht="20.100000000000001" customHeight="1">
      <c r="A15" s="189">
        <v>5</v>
      </c>
      <c r="B15" s="192" t="s">
        <v>158</v>
      </c>
      <c r="C15" s="292">
        <f>SUM(D15:H15)+K15</f>
        <v>1209269.8999999999</v>
      </c>
      <c r="D15" s="292">
        <f>B36.NĐ31!C10</f>
        <v>1209269.8999999999</v>
      </c>
      <c r="E15" s="292"/>
      <c r="F15" s="292"/>
      <c r="G15" s="292"/>
      <c r="H15" s="292">
        <f t="shared" si="3"/>
        <v>0</v>
      </c>
      <c r="I15" s="292"/>
      <c r="J15" s="292"/>
      <c r="K15" s="292"/>
      <c r="L15" s="184"/>
      <c r="M15" s="184"/>
      <c r="N15" s="296"/>
    </row>
    <row r="16" spans="1:15" s="188" customFormat="1" ht="20.100000000000001" customHeight="1">
      <c r="A16" s="5" t="s">
        <v>3</v>
      </c>
      <c r="B16" s="191" t="s">
        <v>212</v>
      </c>
      <c r="C16" s="294">
        <f t="shared" ref="C16:K16" si="4">SUM(C17:C23)</f>
        <v>38010165.186000004</v>
      </c>
      <c r="D16" s="294">
        <f t="shared" si="4"/>
        <v>0</v>
      </c>
      <c r="E16" s="294">
        <f t="shared" si="4"/>
        <v>38010165.186000004</v>
      </c>
      <c r="F16" s="294">
        <f>SUM(F17:F23)</f>
        <v>0</v>
      </c>
      <c r="G16" s="294">
        <f t="shared" si="4"/>
        <v>0</v>
      </c>
      <c r="H16" s="294">
        <f t="shared" si="4"/>
        <v>0</v>
      </c>
      <c r="I16" s="294">
        <f t="shared" si="4"/>
        <v>0</v>
      </c>
      <c r="J16" s="294">
        <f t="shared" si="4"/>
        <v>0</v>
      </c>
      <c r="K16" s="294">
        <f t="shared" si="4"/>
        <v>0</v>
      </c>
      <c r="L16" s="187"/>
      <c r="M16" s="187"/>
    </row>
    <row r="17" spans="1:13" s="185" customFormat="1" ht="20.100000000000001" customHeight="1">
      <c r="A17" s="189">
        <v>1</v>
      </c>
      <c r="B17" s="196" t="s">
        <v>201</v>
      </c>
      <c r="C17" s="292">
        <f t="shared" ref="C17:C23" si="5">SUM(D17:H17)+K17</f>
        <v>3084331.6</v>
      </c>
      <c r="D17" s="292"/>
      <c r="E17" s="292">
        <f>'B37. NĐ31'!D16</f>
        <v>3084331.6</v>
      </c>
      <c r="F17" s="292"/>
      <c r="G17" s="292"/>
      <c r="H17" s="292">
        <f t="shared" si="3"/>
        <v>0</v>
      </c>
      <c r="I17" s="292"/>
      <c r="J17" s="292">
        <v>0</v>
      </c>
      <c r="K17" s="292"/>
      <c r="L17" s="184"/>
      <c r="M17" s="184"/>
    </row>
    <row r="18" spans="1:13" s="185" customFormat="1" ht="20.100000000000001" customHeight="1">
      <c r="A18" s="189">
        <v>2</v>
      </c>
      <c r="B18" s="196" t="s">
        <v>202</v>
      </c>
      <c r="C18" s="292">
        <f t="shared" si="5"/>
        <v>3744249.8</v>
      </c>
      <c r="D18" s="292"/>
      <c r="E18" s="292">
        <f>'B37. NĐ31'!D17+'B37. NĐ31'!Q17</f>
        <v>3744249.8</v>
      </c>
      <c r="F18" s="292"/>
      <c r="G18" s="292"/>
      <c r="H18" s="292">
        <f t="shared" si="3"/>
        <v>0</v>
      </c>
      <c r="I18" s="292"/>
      <c r="J18" s="292"/>
      <c r="K18" s="292"/>
      <c r="L18" s="184"/>
      <c r="M18" s="184"/>
    </row>
    <row r="19" spans="1:13" s="185" customFormat="1" ht="20.100000000000001" customHeight="1">
      <c r="A19" s="189">
        <v>3</v>
      </c>
      <c r="B19" s="196" t="s">
        <v>203</v>
      </c>
      <c r="C19" s="292">
        <f t="shared" si="5"/>
        <v>4516070.7</v>
      </c>
      <c r="D19" s="292"/>
      <c r="E19" s="292">
        <f>'B37. NĐ31'!D18</f>
        <v>4516070.7</v>
      </c>
      <c r="F19" s="292"/>
      <c r="G19" s="292"/>
      <c r="H19" s="292">
        <f t="shared" si="3"/>
        <v>0</v>
      </c>
      <c r="I19" s="292"/>
      <c r="J19" s="292">
        <v>0</v>
      </c>
      <c r="K19" s="292"/>
      <c r="L19" s="184"/>
      <c r="M19" s="184"/>
    </row>
    <row r="20" spans="1:13" s="185" customFormat="1" ht="20.100000000000001" customHeight="1">
      <c r="A20" s="189">
        <v>4</v>
      </c>
      <c r="B20" s="196" t="s">
        <v>204</v>
      </c>
      <c r="C20" s="292">
        <f t="shared" si="5"/>
        <v>9146477.3269999996</v>
      </c>
      <c r="D20" s="292"/>
      <c r="E20" s="292">
        <f>'B37. NĐ31'!D19</f>
        <v>9146477.3269999996</v>
      </c>
      <c r="F20" s="292"/>
      <c r="G20" s="292"/>
      <c r="H20" s="292">
        <f t="shared" si="3"/>
        <v>0</v>
      </c>
      <c r="I20" s="292"/>
      <c r="J20" s="292"/>
      <c r="K20" s="292"/>
      <c r="L20" s="184"/>
      <c r="M20" s="184"/>
    </row>
    <row r="21" spans="1:13" s="185" customFormat="1" ht="20.100000000000001" customHeight="1">
      <c r="A21" s="189">
        <v>5</v>
      </c>
      <c r="B21" s="196" t="s">
        <v>205</v>
      </c>
      <c r="C21" s="292">
        <f t="shared" si="5"/>
        <v>9438345.7589999996</v>
      </c>
      <c r="D21" s="292"/>
      <c r="E21" s="292">
        <f>'B37. NĐ31'!D20</f>
        <v>9438345.7589999996</v>
      </c>
      <c r="F21" s="292"/>
      <c r="G21" s="292"/>
      <c r="H21" s="292">
        <f t="shared" si="3"/>
        <v>0</v>
      </c>
      <c r="I21" s="292"/>
      <c r="J21" s="292"/>
      <c r="K21" s="292"/>
      <c r="L21" s="184"/>
      <c r="M21" s="184"/>
    </row>
    <row r="22" spans="1:13" s="185" customFormat="1" ht="20.100000000000001" customHeight="1">
      <c r="A22" s="189">
        <v>6</v>
      </c>
      <c r="B22" s="196" t="s">
        <v>206</v>
      </c>
      <c r="C22" s="292">
        <f t="shared" si="5"/>
        <v>7983814</v>
      </c>
      <c r="D22" s="292"/>
      <c r="E22" s="292">
        <f>'B37. NĐ31'!D21</f>
        <v>7983814</v>
      </c>
      <c r="F22" s="292"/>
      <c r="G22" s="292"/>
      <c r="H22" s="292">
        <f t="shared" si="3"/>
        <v>0</v>
      </c>
      <c r="I22" s="292"/>
      <c r="J22" s="292"/>
      <c r="K22" s="292"/>
      <c r="L22" s="184"/>
      <c r="M22" s="184"/>
    </row>
    <row r="23" spans="1:13" s="185" customFormat="1" ht="20.100000000000001" customHeight="1">
      <c r="A23" s="189">
        <v>7</v>
      </c>
      <c r="B23" s="196" t="s">
        <v>207</v>
      </c>
      <c r="C23" s="292">
        <f t="shared" si="5"/>
        <v>96876</v>
      </c>
      <c r="D23" s="292"/>
      <c r="E23" s="292">
        <v>96876</v>
      </c>
      <c r="F23" s="292"/>
      <c r="G23" s="292"/>
      <c r="H23" s="292">
        <f t="shared" si="3"/>
        <v>0</v>
      </c>
      <c r="I23" s="292"/>
      <c r="J23" s="292"/>
      <c r="K23" s="292"/>
      <c r="L23" s="184"/>
      <c r="M23" s="184"/>
    </row>
    <row r="24" spans="1:13" s="188" customFormat="1" ht="20.100000000000001" customHeight="1">
      <c r="A24" s="5" t="s">
        <v>4</v>
      </c>
      <c r="B24" s="193" t="s">
        <v>159</v>
      </c>
      <c r="C24" s="294" t="e">
        <f>SUM(C25:C26)</f>
        <v>#REF!</v>
      </c>
      <c r="D24" s="294">
        <f t="shared" ref="D24" si="6">SUM(D25:D26)</f>
        <v>0</v>
      </c>
      <c r="E24" s="294">
        <f>SUM(E25:E26)</f>
        <v>5721585.8859999999</v>
      </c>
      <c r="F24" s="294">
        <f>SUM(F25:F26)</f>
        <v>0</v>
      </c>
      <c r="G24" s="294">
        <f>SUM(G25:G26)</f>
        <v>0</v>
      </c>
      <c r="H24" s="294" t="e">
        <f>SUM(I24:J24)</f>
        <v>#REF!</v>
      </c>
      <c r="I24" s="294">
        <f>SUM(I25:I26)</f>
        <v>0</v>
      </c>
      <c r="J24" s="294" t="e">
        <f>SUM(J25:J26)</f>
        <v>#REF!</v>
      </c>
      <c r="K24" s="294">
        <f>SUM(K25:K26)</f>
        <v>0</v>
      </c>
      <c r="L24" s="187"/>
      <c r="M24" s="187"/>
    </row>
    <row r="25" spans="1:13" s="185" customFormat="1" ht="20.100000000000001" customHeight="1">
      <c r="A25" s="189">
        <v>1</v>
      </c>
      <c r="B25" s="192" t="s">
        <v>209</v>
      </c>
      <c r="C25" s="292">
        <f t="shared" ref="C25" si="7">SUM(D25:H25)+K25</f>
        <v>3140821.7199999997</v>
      </c>
      <c r="D25" s="292"/>
      <c r="E25" s="292">
        <f>'B37. NĐ31'!O24</f>
        <v>3140821.7199999997</v>
      </c>
      <c r="F25" s="292"/>
      <c r="G25" s="292"/>
      <c r="H25" s="292">
        <f t="shared" si="3"/>
        <v>0</v>
      </c>
      <c r="I25" s="292"/>
      <c r="J25" s="292"/>
      <c r="K25" s="292"/>
      <c r="L25" s="184"/>
      <c r="M25" s="184"/>
    </row>
    <row r="26" spans="1:13" s="185" customFormat="1" ht="20.100000000000001" customHeight="1">
      <c r="A26" s="189">
        <v>2</v>
      </c>
      <c r="B26" s="192" t="s">
        <v>208</v>
      </c>
      <c r="C26" s="292" t="e">
        <f>SUM(D26:H26)+K26</f>
        <v>#REF!</v>
      </c>
      <c r="D26" s="292"/>
      <c r="E26" s="292">
        <f>'B37. NĐ31'!O25</f>
        <v>2580764.1660000002</v>
      </c>
      <c r="F26" s="292"/>
      <c r="G26" s="292"/>
      <c r="H26" s="292" t="e">
        <f t="shared" si="3"/>
        <v>#REF!</v>
      </c>
      <c r="I26" s="292"/>
      <c r="J26" s="292" t="e">
        <f>#REF!</f>
        <v>#REF!</v>
      </c>
      <c r="K26" s="292"/>
      <c r="L26" s="184"/>
      <c r="M26" s="184"/>
    </row>
    <row r="27" spans="1:13" s="188" customFormat="1" ht="31.5">
      <c r="A27" s="5" t="s">
        <v>17</v>
      </c>
      <c r="B27" s="191" t="s">
        <v>213</v>
      </c>
      <c r="C27" s="294"/>
      <c r="D27" s="294"/>
      <c r="E27" s="294"/>
      <c r="F27" s="294"/>
      <c r="G27" s="294"/>
      <c r="H27" s="292">
        <f t="shared" si="3"/>
        <v>0</v>
      </c>
      <c r="I27" s="294"/>
      <c r="J27" s="294"/>
      <c r="K27" s="294"/>
      <c r="L27" s="187"/>
      <c r="M27" s="187"/>
    </row>
    <row r="28" spans="1:13" s="188" customFormat="1" ht="31.5">
      <c r="A28" s="5" t="s">
        <v>54</v>
      </c>
      <c r="B28" s="193" t="s">
        <v>254</v>
      </c>
      <c r="C28" s="294">
        <f>SUM(C29:C30)</f>
        <v>1407910.953</v>
      </c>
      <c r="D28" s="294">
        <f t="shared" ref="D28:K28" si="8">SUM(D29:D30)</f>
        <v>0</v>
      </c>
      <c r="E28" s="294">
        <f t="shared" si="8"/>
        <v>1407910.953</v>
      </c>
      <c r="F28" s="294">
        <f t="shared" si="8"/>
        <v>0</v>
      </c>
      <c r="G28" s="294">
        <f t="shared" si="8"/>
        <v>0</v>
      </c>
      <c r="H28" s="294">
        <f t="shared" si="8"/>
        <v>0</v>
      </c>
      <c r="I28" s="294">
        <f t="shared" si="8"/>
        <v>0</v>
      </c>
      <c r="J28" s="294">
        <f t="shared" si="8"/>
        <v>0</v>
      </c>
      <c r="K28" s="294">
        <f t="shared" si="8"/>
        <v>0</v>
      </c>
      <c r="L28" s="187"/>
      <c r="M28" s="187"/>
    </row>
    <row r="29" spans="1:13" s="185" customFormat="1" ht="20.100000000000001" customHeight="1">
      <c r="A29" s="189">
        <v>1</v>
      </c>
      <c r="B29" s="192" t="s">
        <v>160</v>
      </c>
      <c r="C29" s="292">
        <f>SUM(D29:H29)+K29</f>
        <v>462780</v>
      </c>
      <c r="D29" s="292"/>
      <c r="E29" s="292">
        <f>'B37. NĐ31'!C28</f>
        <v>462780</v>
      </c>
      <c r="F29" s="292"/>
      <c r="G29" s="292"/>
      <c r="H29" s="292">
        <f t="shared" si="3"/>
        <v>0</v>
      </c>
      <c r="I29" s="292"/>
      <c r="J29" s="292"/>
      <c r="K29" s="292"/>
      <c r="L29" s="184"/>
      <c r="M29" s="184"/>
    </row>
    <row r="30" spans="1:13" s="185" customFormat="1" ht="20.100000000000001" customHeight="1">
      <c r="A30" s="189">
        <v>2</v>
      </c>
      <c r="B30" s="192" t="s">
        <v>161</v>
      </c>
      <c r="C30" s="292">
        <f>SUM(D30:H30)+K30</f>
        <v>945130.95299999998</v>
      </c>
      <c r="D30" s="292"/>
      <c r="E30" s="292">
        <f>'B37. NĐ31'!C29</f>
        <v>945130.95299999998</v>
      </c>
      <c r="F30" s="292"/>
      <c r="G30" s="292"/>
      <c r="H30" s="292">
        <f t="shared" si="3"/>
        <v>0</v>
      </c>
      <c r="I30" s="292"/>
      <c r="J30" s="292"/>
      <c r="K30" s="292"/>
      <c r="L30" s="184"/>
      <c r="M30" s="184"/>
    </row>
    <row r="31" spans="1:13" s="188" customFormat="1" ht="24.95" customHeight="1">
      <c r="A31" s="5" t="s">
        <v>55</v>
      </c>
      <c r="B31" s="191" t="s">
        <v>162</v>
      </c>
      <c r="C31" s="294"/>
      <c r="D31" s="294"/>
      <c r="E31" s="294"/>
      <c r="F31" s="294"/>
      <c r="G31" s="294"/>
      <c r="H31" s="292">
        <f t="shared" si="3"/>
        <v>0</v>
      </c>
      <c r="I31" s="294"/>
      <c r="J31" s="294"/>
      <c r="K31" s="294"/>
      <c r="L31" s="187"/>
      <c r="M31" s="187"/>
    </row>
    <row r="32" spans="1:13" s="188" customFormat="1" ht="24.95" customHeight="1">
      <c r="A32" s="5" t="s">
        <v>56</v>
      </c>
      <c r="B32" s="193" t="s">
        <v>163</v>
      </c>
      <c r="C32" s="294">
        <f>SUM(C33:C34)</f>
        <v>1397600</v>
      </c>
      <c r="D32" s="294"/>
      <c r="E32" s="294"/>
      <c r="F32" s="294">
        <f>SUM(F33:F34)</f>
        <v>1397600</v>
      </c>
      <c r="G32" s="294"/>
      <c r="H32" s="294">
        <f>SUM(I32:J32)</f>
        <v>0</v>
      </c>
      <c r="I32" s="294"/>
      <c r="J32" s="294"/>
      <c r="K32" s="294"/>
      <c r="L32" s="187"/>
      <c r="M32" s="187"/>
    </row>
    <row r="33" spans="1:13" s="188" customFormat="1" ht="20.25" customHeight="1">
      <c r="A33" s="189">
        <v>1</v>
      </c>
      <c r="B33" s="192" t="s">
        <v>264</v>
      </c>
      <c r="C33" s="292">
        <f t="shared" ref="C33:C34" si="9">SUM(D33:H33)+K33</f>
        <v>1352352</v>
      </c>
      <c r="D33" s="292"/>
      <c r="E33" s="292"/>
      <c r="F33" s="292">
        <f>'B37. NĐ31'!R38</f>
        <v>1352352</v>
      </c>
      <c r="G33" s="292"/>
      <c r="H33" s="292"/>
      <c r="I33" s="292"/>
      <c r="J33" s="292"/>
      <c r="K33" s="292"/>
      <c r="L33" s="187"/>
      <c r="M33" s="187"/>
    </row>
    <row r="34" spans="1:13" s="188" customFormat="1" ht="20.25" customHeight="1">
      <c r="A34" s="189">
        <v>2</v>
      </c>
      <c r="B34" s="192" t="s">
        <v>52</v>
      </c>
      <c r="C34" s="292">
        <f t="shared" si="9"/>
        <v>45248</v>
      </c>
      <c r="D34" s="292"/>
      <c r="E34" s="292"/>
      <c r="F34" s="292">
        <f>'B37. NĐ31'!R39</f>
        <v>45248</v>
      </c>
      <c r="G34" s="292"/>
      <c r="H34" s="292"/>
      <c r="I34" s="292"/>
      <c r="J34" s="292"/>
      <c r="K34" s="292"/>
      <c r="L34" s="187"/>
      <c r="M34" s="187"/>
    </row>
    <row r="35" spans="1:13" s="188" customFormat="1" ht="31.5">
      <c r="A35" s="5" t="s">
        <v>59</v>
      </c>
      <c r="B35" s="193" t="s">
        <v>164</v>
      </c>
      <c r="C35" s="294">
        <f>SUM(D35:H35)</f>
        <v>0</v>
      </c>
      <c r="D35" s="294"/>
      <c r="E35" s="294">
        <v>0</v>
      </c>
      <c r="F35" s="294"/>
      <c r="G35" s="294"/>
      <c r="H35" s="294">
        <f>SUM(I35:J35)</f>
        <v>0</v>
      </c>
      <c r="I35" s="294"/>
      <c r="J35" s="294"/>
      <c r="K35" s="294"/>
      <c r="L35" s="187"/>
      <c r="M35" s="187"/>
    </row>
    <row r="36" spans="1:13" s="188" customFormat="1" ht="31.5">
      <c r="A36" s="5" t="s">
        <v>60</v>
      </c>
      <c r="B36" s="193" t="s">
        <v>165</v>
      </c>
      <c r="C36" s="294"/>
      <c r="D36" s="294"/>
      <c r="E36" s="294"/>
      <c r="F36" s="294"/>
      <c r="G36" s="294"/>
      <c r="H36" s="294"/>
      <c r="I36" s="294"/>
      <c r="J36" s="294"/>
      <c r="K36" s="294"/>
      <c r="L36" s="187"/>
      <c r="M36" s="187"/>
    </row>
    <row r="37" spans="1:13" s="188" customFormat="1" ht="24.95" customHeight="1">
      <c r="A37" s="5" t="s">
        <v>61</v>
      </c>
      <c r="B37" s="193" t="s">
        <v>166</v>
      </c>
      <c r="C37" s="294" t="e">
        <f>+C38+C45</f>
        <v>#REF!</v>
      </c>
      <c r="D37" s="294">
        <f>+D38+D45</f>
        <v>0</v>
      </c>
      <c r="E37" s="294">
        <f>+E38+E45</f>
        <v>4612657.6490000002</v>
      </c>
      <c r="F37" s="294">
        <f t="shared" ref="F37:K37" si="10">+F38+F45</f>
        <v>0</v>
      </c>
      <c r="G37" s="294">
        <f>+G38+G45</f>
        <v>0</v>
      </c>
      <c r="H37" s="294" t="e">
        <f>+H38+H45</f>
        <v>#REF!</v>
      </c>
      <c r="I37" s="294">
        <f t="shared" si="10"/>
        <v>0</v>
      </c>
      <c r="J37" s="294" t="e">
        <f t="shared" si="10"/>
        <v>#REF!</v>
      </c>
      <c r="K37" s="294">
        <f t="shared" si="10"/>
        <v>0</v>
      </c>
      <c r="L37" s="187"/>
      <c r="M37" s="187"/>
    </row>
    <row r="38" spans="1:13" s="188" customFormat="1" ht="24.95" customHeight="1">
      <c r="A38" s="5">
        <v>1</v>
      </c>
      <c r="B38" s="193" t="s">
        <v>167</v>
      </c>
      <c r="C38" s="294" t="e">
        <f>C39+C43+C44</f>
        <v>#REF!</v>
      </c>
      <c r="D38" s="294">
        <f t="shared" ref="D38:K38" si="11">D39+D43+D44</f>
        <v>0</v>
      </c>
      <c r="E38" s="294">
        <f t="shared" si="11"/>
        <v>0</v>
      </c>
      <c r="F38" s="294">
        <f t="shared" si="11"/>
        <v>0</v>
      </c>
      <c r="G38" s="294">
        <f t="shared" si="11"/>
        <v>0</v>
      </c>
      <c r="H38" s="294" t="e">
        <f t="shared" si="11"/>
        <v>#REF!</v>
      </c>
      <c r="I38" s="294">
        <f t="shared" si="11"/>
        <v>0</v>
      </c>
      <c r="J38" s="294" t="e">
        <f t="shared" si="11"/>
        <v>#REF!</v>
      </c>
      <c r="K38" s="294">
        <f t="shared" si="11"/>
        <v>0</v>
      </c>
      <c r="L38" s="187"/>
      <c r="M38" s="187"/>
    </row>
    <row r="39" spans="1:13" s="188" customFormat="1" ht="24.95" customHeight="1">
      <c r="A39" s="5" t="s">
        <v>19</v>
      </c>
      <c r="B39" s="193" t="s">
        <v>168</v>
      </c>
      <c r="C39" s="294" t="e">
        <f>SUM(C40:C42)</f>
        <v>#REF!</v>
      </c>
      <c r="D39" s="294">
        <f t="shared" ref="D39:K39" si="12">SUM(D40:D42)</f>
        <v>0</v>
      </c>
      <c r="E39" s="294">
        <f t="shared" si="12"/>
        <v>0</v>
      </c>
      <c r="F39" s="294">
        <f t="shared" si="12"/>
        <v>0</v>
      </c>
      <c r="G39" s="294">
        <f t="shared" si="12"/>
        <v>0</v>
      </c>
      <c r="H39" s="294" t="e">
        <f>SUM(H40:H42)</f>
        <v>#REF!</v>
      </c>
      <c r="I39" s="294">
        <f t="shared" si="12"/>
        <v>0</v>
      </c>
      <c r="J39" s="294" t="e">
        <f>SUM(J40:J42)</f>
        <v>#REF!</v>
      </c>
      <c r="K39" s="294">
        <f t="shared" si="12"/>
        <v>0</v>
      </c>
      <c r="L39" s="187"/>
      <c r="M39" s="187"/>
    </row>
    <row r="40" spans="1:13" s="185" customFormat="1" ht="31.5">
      <c r="A40" s="189" t="s">
        <v>8</v>
      </c>
      <c r="B40" s="192" t="s">
        <v>169</v>
      </c>
      <c r="C40" s="292">
        <f>SUM(D40:H40)+K40</f>
        <v>0</v>
      </c>
      <c r="D40" s="292"/>
      <c r="E40" s="292"/>
      <c r="F40" s="292"/>
      <c r="G40" s="292"/>
      <c r="H40" s="292">
        <f t="shared" ref="H40:H42" si="13">SUM(I40:J40)</f>
        <v>0</v>
      </c>
      <c r="I40" s="292"/>
      <c r="J40" s="292"/>
      <c r="K40" s="292"/>
      <c r="L40" s="184"/>
      <c r="M40" s="184"/>
    </row>
    <row r="41" spans="1:13" s="185" customFormat="1" ht="27.75" customHeight="1">
      <c r="A41" s="189" t="s">
        <v>8</v>
      </c>
      <c r="B41" s="192" t="s">
        <v>262</v>
      </c>
      <c r="C41" s="292" t="e">
        <f>SUM(D41:H41)+K41</f>
        <v>#REF!</v>
      </c>
      <c r="D41" s="292"/>
      <c r="E41" s="292"/>
      <c r="F41" s="292"/>
      <c r="G41" s="292"/>
      <c r="H41" s="292" t="e">
        <f t="shared" si="13"/>
        <v>#REF!</v>
      </c>
      <c r="I41" s="292"/>
      <c r="J41" s="292" t="e">
        <f>#REF!</f>
        <v>#REF!</v>
      </c>
      <c r="K41" s="169"/>
      <c r="L41" s="184" t="s">
        <v>263</v>
      </c>
      <c r="M41" s="184"/>
    </row>
    <row r="42" spans="1:13" s="185" customFormat="1" ht="47.25">
      <c r="A42" s="189" t="s">
        <v>8</v>
      </c>
      <c r="B42" s="192" t="s">
        <v>170</v>
      </c>
      <c r="C42" s="292" t="e">
        <f t="shared" ref="C42:C44" si="14">SUM(D42:H42)+K42</f>
        <v>#REF!</v>
      </c>
      <c r="D42" s="292"/>
      <c r="E42" s="292"/>
      <c r="F42" s="292"/>
      <c r="G42" s="292"/>
      <c r="H42" s="292" t="e">
        <f t="shared" si="13"/>
        <v>#REF!</v>
      </c>
      <c r="I42" s="292"/>
      <c r="J42" s="292" t="e">
        <f>#REF!</f>
        <v>#REF!</v>
      </c>
      <c r="K42" s="169"/>
      <c r="L42" s="184" t="s">
        <v>263</v>
      </c>
      <c r="M42" s="184"/>
    </row>
    <row r="43" spans="1:13" s="185" customFormat="1" ht="20.100000000000001" customHeight="1">
      <c r="A43" s="5" t="s">
        <v>20</v>
      </c>
      <c r="B43" s="193" t="s">
        <v>214</v>
      </c>
      <c r="C43" s="294">
        <f t="shared" si="14"/>
        <v>0</v>
      </c>
      <c r="D43" s="294"/>
      <c r="E43" s="294"/>
      <c r="F43" s="294"/>
      <c r="G43" s="294"/>
      <c r="H43" s="294"/>
      <c r="I43" s="294"/>
      <c r="J43" s="294"/>
      <c r="K43" s="294"/>
      <c r="L43" s="184"/>
      <c r="M43" s="184"/>
    </row>
    <row r="44" spans="1:13" s="185" customFormat="1" ht="47.25">
      <c r="A44" s="5" t="s">
        <v>171</v>
      </c>
      <c r="B44" s="191" t="s">
        <v>172</v>
      </c>
      <c r="C44" s="294">
        <f t="shared" si="14"/>
        <v>0</v>
      </c>
      <c r="D44" s="294"/>
      <c r="E44" s="294"/>
      <c r="F44" s="294"/>
      <c r="G44" s="294"/>
      <c r="H44" s="294"/>
      <c r="I44" s="294"/>
      <c r="J44" s="294"/>
      <c r="K44" s="294"/>
      <c r="L44" s="184"/>
      <c r="M44" s="184"/>
    </row>
    <row r="45" spans="1:13" ht="20.100000000000001" customHeight="1">
      <c r="A45" s="298">
        <v>2</v>
      </c>
      <c r="B45" s="299" t="s">
        <v>15</v>
      </c>
      <c r="C45" s="300">
        <f>SUM(C46:C50)</f>
        <v>4612657.6490000002</v>
      </c>
      <c r="D45" s="300">
        <f t="shared" ref="D45:K45" si="15">SUM(D46:D50)</f>
        <v>0</v>
      </c>
      <c r="E45" s="300">
        <f>SUM(E46:E50)</f>
        <v>4612657.6490000002</v>
      </c>
      <c r="F45" s="300">
        <f t="shared" si="15"/>
        <v>0</v>
      </c>
      <c r="G45" s="300">
        <f t="shared" si="15"/>
        <v>0</v>
      </c>
      <c r="H45" s="300">
        <f t="shared" si="15"/>
        <v>0</v>
      </c>
      <c r="I45" s="300">
        <f t="shared" si="15"/>
        <v>0</v>
      </c>
      <c r="J45" s="300">
        <f t="shared" si="15"/>
        <v>0</v>
      </c>
      <c r="K45" s="300">
        <f t="shared" si="15"/>
        <v>0</v>
      </c>
    </row>
    <row r="46" spans="1:13" s="185" customFormat="1" ht="20.100000000000001" customHeight="1">
      <c r="A46" s="324" t="s">
        <v>28</v>
      </c>
      <c r="B46" s="325" t="s">
        <v>32</v>
      </c>
      <c r="C46" s="326">
        <f t="shared" ref="C46:C50" si="16">SUM(D46:H46)+K46</f>
        <v>361030.58</v>
      </c>
      <c r="D46" s="326"/>
      <c r="E46" s="326">
        <f>'B37. NĐ31'!L30</f>
        <v>361030.58</v>
      </c>
      <c r="F46" s="326"/>
      <c r="G46" s="326"/>
      <c r="H46" s="326">
        <f>SUM(I46:J46)</f>
        <v>0</v>
      </c>
      <c r="I46" s="326"/>
      <c r="J46" s="326"/>
      <c r="K46" s="326"/>
      <c r="L46" s="184"/>
      <c r="M46" s="184"/>
    </row>
    <row r="47" spans="1:13" s="185" customFormat="1" ht="20.100000000000001" customHeight="1">
      <c r="A47" s="189" t="s">
        <v>29</v>
      </c>
      <c r="B47" s="194" t="s">
        <v>23</v>
      </c>
      <c r="C47" s="292">
        <f>SUM(D47:H47)+K47</f>
        <v>1837687.0689999999</v>
      </c>
      <c r="D47" s="292"/>
      <c r="E47" s="292">
        <f>'B37. NĐ31'!O30</f>
        <v>1837687.0689999999</v>
      </c>
      <c r="F47" s="292"/>
      <c r="G47" s="292"/>
      <c r="H47" s="292">
        <f>SUM(I47:J47)</f>
        <v>0</v>
      </c>
      <c r="I47" s="292"/>
      <c r="J47" s="292"/>
      <c r="K47" s="292"/>
      <c r="L47" s="184"/>
      <c r="M47" s="184"/>
    </row>
    <row r="48" spans="1:13" s="185" customFormat="1" ht="20.100000000000001" customHeight="1">
      <c r="A48" s="189" t="s">
        <v>30</v>
      </c>
      <c r="B48" s="192" t="s">
        <v>38</v>
      </c>
      <c r="C48" s="292">
        <f t="shared" si="16"/>
        <v>1778000</v>
      </c>
      <c r="D48" s="292"/>
      <c r="E48" s="292">
        <f>'B37. NĐ31'!D30</f>
        <v>1778000</v>
      </c>
      <c r="F48" s="292"/>
      <c r="G48" s="292"/>
      <c r="H48" s="292">
        <f>SUM(I48:J48)</f>
        <v>0</v>
      </c>
      <c r="I48" s="292"/>
      <c r="J48" s="292"/>
      <c r="K48" s="292"/>
      <c r="L48" s="184"/>
      <c r="M48" s="184"/>
    </row>
    <row r="49" spans="1:13" s="185" customFormat="1">
      <c r="A49" s="189" t="s">
        <v>174</v>
      </c>
      <c r="B49" s="192" t="s">
        <v>173</v>
      </c>
      <c r="C49" s="292">
        <f>SUM(D49:H49)+K49</f>
        <v>192940</v>
      </c>
      <c r="D49" s="292"/>
      <c r="E49" s="292">
        <f>'B37. NĐ31'!Q30</f>
        <v>192940</v>
      </c>
      <c r="F49" s="292"/>
      <c r="G49" s="292"/>
      <c r="H49" s="292"/>
      <c r="I49" s="292"/>
      <c r="J49" s="292"/>
      <c r="K49" s="292"/>
      <c r="L49" s="184"/>
      <c r="M49" s="184"/>
    </row>
    <row r="50" spans="1:13" s="185" customFormat="1" ht="56.45" customHeight="1">
      <c r="A50" s="190" t="s">
        <v>175</v>
      </c>
      <c r="B50" s="195" t="s">
        <v>176</v>
      </c>
      <c r="C50" s="295">
        <f t="shared" si="16"/>
        <v>443000</v>
      </c>
      <c r="D50" s="295"/>
      <c r="E50" s="295">
        <v>443000</v>
      </c>
      <c r="F50" s="295"/>
      <c r="G50" s="295"/>
      <c r="H50" s="295"/>
      <c r="I50" s="295"/>
      <c r="J50" s="295"/>
      <c r="K50" s="295"/>
      <c r="L50" s="184"/>
      <c r="M50" s="184"/>
    </row>
    <row r="52" spans="1:13">
      <c r="C52" s="206"/>
    </row>
    <row r="53" spans="1:13">
      <c r="C53" s="297"/>
      <c r="E53" s="223"/>
    </row>
    <row r="54" spans="1:13">
      <c r="E54" s="206"/>
    </row>
  </sheetData>
  <mergeCells count="14">
    <mergeCell ref="I1:K1"/>
    <mergeCell ref="H6:J6"/>
    <mergeCell ref="K6:K7"/>
    <mergeCell ref="B6:B7"/>
    <mergeCell ref="C6:C7"/>
    <mergeCell ref="D6:D7"/>
    <mergeCell ref="E6:E7"/>
    <mergeCell ref="F6:F7"/>
    <mergeCell ref="G6:G7"/>
    <mergeCell ref="A2:C2"/>
    <mergeCell ref="A3:K3"/>
    <mergeCell ref="A4:K4"/>
    <mergeCell ref="J5:K5"/>
    <mergeCell ref="A6:A7"/>
  </mergeCells>
  <conditionalFormatting sqref="C31">
    <cfRule type="cellIs" dxfId="1" priority="2" stopIfTrue="1" operator="equal">
      <formula>0</formula>
    </cfRule>
  </conditionalFormatting>
  <conditionalFormatting sqref="C37">
    <cfRule type="cellIs" dxfId="0" priority="1" stopIfTrue="1" operator="equal">
      <formula>0</formula>
    </cfRule>
  </conditionalFormatting>
  <pageMargins left="0.41" right="0.28000000000000003" top="0.32" bottom="0.42" header="0.2" footer="0.2"/>
  <pageSetup paperSize="9" scale="93" firstPageNumber="5" orientation="landscape" useFirstPageNumber="1" r:id="rId1"/>
  <headerFooter alignWithMargins="0">
    <oddFooter>&amp;C&amp;"Times New Roman,Regular"&amp;10&amp;P</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V43"/>
  <sheetViews>
    <sheetView topLeftCell="A7" zoomScale="87" zoomScaleNormal="87" zoomScaleSheetLayoutView="66" zoomScalePageLayoutView="75" workbookViewId="0">
      <selection activeCell="A4" sqref="A4:T4"/>
    </sheetView>
  </sheetViews>
  <sheetFormatPr defaultRowHeight="15"/>
  <cols>
    <col min="1" max="1" width="5.25" style="237" customWidth="1"/>
    <col min="2" max="2" width="35.625" style="236" customWidth="1"/>
    <col min="3" max="3" width="10.375" style="235" customWidth="1"/>
    <col min="4" max="4" width="7.25" style="234" customWidth="1"/>
    <col min="5" max="5" width="8.375" style="234" customWidth="1"/>
    <col min="6" max="6" width="6.875" style="234" customWidth="1"/>
    <col min="7" max="7" width="9.5" style="234" customWidth="1"/>
    <col min="8" max="8" width="7.125" style="234" customWidth="1"/>
    <col min="9" max="9" width="6.25" style="234" customWidth="1"/>
    <col min="10" max="10" width="9.25" style="234" customWidth="1"/>
    <col min="11" max="11" width="7.25" style="234" customWidth="1"/>
    <col min="12" max="12" width="8.875" style="234" customWidth="1"/>
    <col min="13" max="13" width="7.25" style="234" customWidth="1"/>
    <col min="14" max="14" width="9.625" style="234" customWidth="1"/>
    <col min="15" max="15" width="8.125" style="234" customWidth="1"/>
    <col min="16" max="16" width="8.625" style="234" customWidth="1"/>
    <col min="17" max="17" width="8.25" style="234" customWidth="1"/>
    <col min="18" max="18" width="8.5" style="234" customWidth="1"/>
    <col min="19" max="19" width="7.25" style="234" customWidth="1"/>
    <col min="20" max="20" width="7.625" style="234" customWidth="1"/>
    <col min="21" max="22" width="10.75" style="234" customWidth="1"/>
    <col min="23" max="16384" width="9" style="234"/>
  </cols>
  <sheetData>
    <row r="1" spans="1:22">
      <c r="R1" s="415" t="s">
        <v>231</v>
      </c>
      <c r="S1" s="415"/>
      <c r="T1" s="415"/>
    </row>
    <row r="3" spans="1:22" ht="15" customHeight="1">
      <c r="A3" s="413" t="s">
        <v>251</v>
      </c>
      <c r="B3" s="413"/>
      <c r="C3" s="413"/>
      <c r="D3" s="413"/>
      <c r="E3" s="413"/>
      <c r="F3" s="413"/>
      <c r="G3" s="413"/>
      <c r="H3" s="413"/>
      <c r="I3" s="413"/>
      <c r="J3" s="413"/>
      <c r="K3" s="413"/>
      <c r="L3" s="413"/>
      <c r="M3" s="413"/>
      <c r="N3" s="413"/>
      <c r="O3" s="413"/>
      <c r="P3" s="413"/>
      <c r="Q3" s="413"/>
      <c r="R3" s="413"/>
      <c r="S3" s="413"/>
      <c r="T3" s="413"/>
    </row>
    <row r="4" spans="1:22">
      <c r="A4" s="414" t="str">
        <f>'B15. NĐ31'!A4:D4</f>
        <v>(Kèm theo Nghị quyết số         /NQ-HĐND ngày       /9/2025 của HĐND xã Côn Minh)</v>
      </c>
      <c r="B4" s="414"/>
      <c r="C4" s="414"/>
      <c r="D4" s="414"/>
      <c r="E4" s="414"/>
      <c r="F4" s="414"/>
      <c r="G4" s="414"/>
      <c r="H4" s="414"/>
      <c r="I4" s="414"/>
      <c r="J4" s="414"/>
      <c r="K4" s="414"/>
      <c r="L4" s="414"/>
      <c r="M4" s="414"/>
      <c r="N4" s="414"/>
      <c r="O4" s="414"/>
      <c r="P4" s="414"/>
      <c r="Q4" s="414"/>
      <c r="R4" s="414"/>
      <c r="S4" s="414"/>
      <c r="T4" s="414"/>
    </row>
    <row r="5" spans="1:22">
      <c r="A5" s="259"/>
      <c r="B5" s="258"/>
      <c r="C5" s="257"/>
      <c r="D5" s="239"/>
      <c r="E5" s="239"/>
      <c r="F5" s="239"/>
      <c r="G5" s="239"/>
      <c r="H5" s="239"/>
      <c r="I5" s="239"/>
      <c r="J5" s="239"/>
      <c r="K5" s="239"/>
      <c r="L5" s="239"/>
      <c r="M5" s="239"/>
      <c r="N5" s="239"/>
      <c r="O5" s="239"/>
      <c r="P5" s="239"/>
      <c r="Q5" s="421" t="s">
        <v>51</v>
      </c>
      <c r="R5" s="421"/>
      <c r="S5" s="421"/>
      <c r="T5" s="239"/>
    </row>
    <row r="6" spans="1:22" s="265" customFormat="1" ht="26.25" customHeight="1">
      <c r="A6" s="417" t="s">
        <v>7</v>
      </c>
      <c r="B6" s="417" t="s">
        <v>45</v>
      </c>
      <c r="C6" s="424" t="s">
        <v>240</v>
      </c>
      <c r="D6" s="424"/>
      <c r="E6" s="424"/>
      <c r="F6" s="424"/>
      <c r="G6" s="424"/>
      <c r="H6" s="424"/>
      <c r="I6" s="424"/>
      <c r="J6" s="424"/>
      <c r="K6" s="424"/>
      <c r="L6" s="424"/>
      <c r="M6" s="424"/>
      <c r="N6" s="424"/>
      <c r="O6" s="424"/>
      <c r="P6" s="424"/>
      <c r="Q6" s="424"/>
      <c r="R6" s="424"/>
      <c r="S6" s="424"/>
      <c r="T6" s="417" t="s">
        <v>12</v>
      </c>
    </row>
    <row r="7" spans="1:22" s="246" customFormat="1" ht="32.25" customHeight="1">
      <c r="A7" s="418"/>
      <c r="B7" s="418"/>
      <c r="C7" s="422" t="s">
        <v>18</v>
      </c>
      <c r="D7" s="420" t="s">
        <v>177</v>
      </c>
      <c r="E7" s="420" t="s">
        <v>230</v>
      </c>
      <c r="F7" s="420" t="s">
        <v>229</v>
      </c>
      <c r="G7" s="420" t="s">
        <v>228</v>
      </c>
      <c r="H7" s="420" t="s">
        <v>227</v>
      </c>
      <c r="I7" s="420" t="s">
        <v>180</v>
      </c>
      <c r="J7" s="420" t="s">
        <v>181</v>
      </c>
      <c r="K7" s="423" t="s">
        <v>57</v>
      </c>
      <c r="L7" s="420" t="s">
        <v>226</v>
      </c>
      <c r="M7" s="420" t="s">
        <v>182</v>
      </c>
      <c r="N7" s="420" t="s">
        <v>183</v>
      </c>
      <c r="O7" s="420" t="s">
        <v>46</v>
      </c>
      <c r="P7" s="420"/>
      <c r="Q7" s="420"/>
      <c r="R7" s="420" t="s">
        <v>184</v>
      </c>
      <c r="S7" s="420" t="s">
        <v>225</v>
      </c>
      <c r="T7" s="418"/>
    </row>
    <row r="8" spans="1:22" s="246" customFormat="1" ht="97.5" customHeight="1">
      <c r="A8" s="419"/>
      <c r="B8" s="419"/>
      <c r="C8" s="422"/>
      <c r="D8" s="420"/>
      <c r="E8" s="420"/>
      <c r="F8" s="420"/>
      <c r="G8" s="420"/>
      <c r="H8" s="420"/>
      <c r="I8" s="420"/>
      <c r="J8" s="420"/>
      <c r="K8" s="423"/>
      <c r="L8" s="420"/>
      <c r="M8" s="420"/>
      <c r="N8" s="420"/>
      <c r="O8" s="261" t="s">
        <v>188</v>
      </c>
      <c r="P8" s="261" t="s">
        <v>224</v>
      </c>
      <c r="Q8" s="261" t="s">
        <v>223</v>
      </c>
      <c r="R8" s="420"/>
      <c r="S8" s="420"/>
      <c r="T8" s="419"/>
    </row>
    <row r="9" spans="1:22" s="246" customFormat="1" ht="29.25" customHeight="1">
      <c r="A9" s="267" t="s">
        <v>0</v>
      </c>
      <c r="B9" s="267" t="s">
        <v>1</v>
      </c>
      <c r="C9" s="267">
        <v>1</v>
      </c>
      <c r="D9" s="267">
        <v>2</v>
      </c>
      <c r="E9" s="267">
        <v>3</v>
      </c>
      <c r="F9" s="267">
        <v>3</v>
      </c>
      <c r="G9" s="267">
        <v>4</v>
      </c>
      <c r="H9" s="267">
        <v>5</v>
      </c>
      <c r="I9" s="267">
        <v>6</v>
      </c>
      <c r="J9" s="267">
        <v>8</v>
      </c>
      <c r="K9" s="267">
        <v>7</v>
      </c>
      <c r="L9" s="267">
        <v>8</v>
      </c>
      <c r="M9" s="267">
        <v>9</v>
      </c>
      <c r="N9" s="267" t="s">
        <v>222</v>
      </c>
      <c r="O9" s="267">
        <v>11</v>
      </c>
      <c r="P9" s="267">
        <v>12</v>
      </c>
      <c r="Q9" s="267">
        <v>13</v>
      </c>
      <c r="R9" s="267">
        <v>14</v>
      </c>
      <c r="S9" s="267">
        <v>15</v>
      </c>
      <c r="T9" s="267">
        <v>16</v>
      </c>
    </row>
    <row r="10" spans="1:22" s="246" customFormat="1" ht="30.75" customHeight="1">
      <c r="A10" s="261"/>
      <c r="B10" s="261" t="s">
        <v>221</v>
      </c>
      <c r="C10" s="278">
        <f>C11+C15+C22</f>
        <v>1209269.8999999999</v>
      </c>
      <c r="D10" s="278">
        <f t="shared" ref="D10:S10" si="0">D11+D15+D22</f>
        <v>0</v>
      </c>
      <c r="E10" s="278">
        <f t="shared" si="0"/>
        <v>0</v>
      </c>
      <c r="F10" s="278">
        <f t="shared" si="0"/>
        <v>0</v>
      </c>
      <c r="G10" s="278">
        <f t="shared" si="0"/>
        <v>400000</v>
      </c>
      <c r="H10" s="278">
        <f t="shared" si="0"/>
        <v>0</v>
      </c>
      <c r="I10" s="278">
        <f t="shared" si="0"/>
        <v>0</v>
      </c>
      <c r="J10" s="278">
        <f t="shared" si="0"/>
        <v>0</v>
      </c>
      <c r="K10" s="278">
        <f t="shared" si="0"/>
        <v>0</v>
      </c>
      <c r="L10" s="278">
        <f t="shared" si="0"/>
        <v>0</v>
      </c>
      <c r="M10" s="278">
        <f t="shared" si="0"/>
        <v>0</v>
      </c>
      <c r="N10" s="278">
        <f t="shared" si="0"/>
        <v>809269.9</v>
      </c>
      <c r="O10" s="278">
        <f t="shared" si="0"/>
        <v>0</v>
      </c>
      <c r="P10" s="278">
        <f t="shared" si="0"/>
        <v>0</v>
      </c>
      <c r="Q10" s="278">
        <f t="shared" si="0"/>
        <v>0</v>
      </c>
      <c r="R10" s="278">
        <f t="shared" si="0"/>
        <v>0</v>
      </c>
      <c r="S10" s="278">
        <f t="shared" si="0"/>
        <v>0</v>
      </c>
      <c r="T10" s="278"/>
    </row>
    <row r="11" spans="1:22" s="246" customFormat="1" ht="28.5" customHeight="1">
      <c r="A11" s="268" t="s">
        <v>2</v>
      </c>
      <c r="B11" s="269" t="s">
        <v>220</v>
      </c>
      <c r="C11" s="279">
        <f>C12</f>
        <v>400000</v>
      </c>
      <c r="D11" s="279">
        <f t="shared" ref="D11:S11" si="1">D12</f>
        <v>0</v>
      </c>
      <c r="E11" s="279">
        <f t="shared" si="1"/>
        <v>0</v>
      </c>
      <c r="F11" s="279">
        <f t="shared" si="1"/>
        <v>0</v>
      </c>
      <c r="G11" s="279">
        <f t="shared" si="1"/>
        <v>400000</v>
      </c>
      <c r="H11" s="279">
        <f t="shared" si="1"/>
        <v>0</v>
      </c>
      <c r="I11" s="279">
        <f t="shared" si="1"/>
        <v>0</v>
      </c>
      <c r="J11" s="279">
        <f t="shared" si="1"/>
        <v>0</v>
      </c>
      <c r="K11" s="279">
        <f t="shared" si="1"/>
        <v>0</v>
      </c>
      <c r="L11" s="279">
        <f t="shared" si="1"/>
        <v>0</v>
      </c>
      <c r="M11" s="279">
        <f t="shared" si="1"/>
        <v>0</v>
      </c>
      <c r="N11" s="279">
        <f t="shared" si="1"/>
        <v>0</v>
      </c>
      <c r="O11" s="279">
        <f t="shared" si="1"/>
        <v>0</v>
      </c>
      <c r="P11" s="279">
        <f t="shared" si="1"/>
        <v>0</v>
      </c>
      <c r="Q11" s="279">
        <f t="shared" si="1"/>
        <v>0</v>
      </c>
      <c r="R11" s="279">
        <f t="shared" si="1"/>
        <v>0</v>
      </c>
      <c r="S11" s="279">
        <f t="shared" si="1"/>
        <v>0</v>
      </c>
      <c r="T11" s="279"/>
    </row>
    <row r="12" spans="1:22" s="246" customFormat="1" ht="28.5" customHeight="1">
      <c r="A12" s="270">
        <v>1</v>
      </c>
      <c r="B12" s="271" t="s">
        <v>232</v>
      </c>
      <c r="C12" s="280">
        <f>C13</f>
        <v>400000</v>
      </c>
      <c r="D12" s="280">
        <f t="shared" ref="D12:S12" si="2">D13</f>
        <v>0</v>
      </c>
      <c r="E12" s="280">
        <f t="shared" si="2"/>
        <v>0</v>
      </c>
      <c r="F12" s="280">
        <f t="shared" si="2"/>
        <v>0</v>
      </c>
      <c r="G12" s="280">
        <f t="shared" si="2"/>
        <v>400000</v>
      </c>
      <c r="H12" s="280">
        <f t="shared" si="2"/>
        <v>0</v>
      </c>
      <c r="I12" s="280">
        <f t="shared" si="2"/>
        <v>0</v>
      </c>
      <c r="J12" s="280">
        <f t="shared" si="2"/>
        <v>0</v>
      </c>
      <c r="K12" s="280">
        <f t="shared" si="2"/>
        <v>0</v>
      </c>
      <c r="L12" s="280">
        <f t="shared" si="2"/>
        <v>0</v>
      </c>
      <c r="M12" s="280">
        <f t="shared" si="2"/>
        <v>0</v>
      </c>
      <c r="N12" s="280">
        <f t="shared" si="2"/>
        <v>0</v>
      </c>
      <c r="O12" s="280">
        <f t="shared" si="2"/>
        <v>0</v>
      </c>
      <c r="P12" s="280">
        <f t="shared" si="2"/>
        <v>0</v>
      </c>
      <c r="Q12" s="280">
        <f t="shared" si="2"/>
        <v>0</v>
      </c>
      <c r="R12" s="280">
        <f t="shared" si="2"/>
        <v>0</v>
      </c>
      <c r="S12" s="280">
        <f t="shared" si="2"/>
        <v>0</v>
      </c>
      <c r="T12" s="280"/>
    </row>
    <row r="13" spans="1:22" s="246" customFormat="1" ht="48" customHeight="1">
      <c r="A13" s="272" t="s">
        <v>19</v>
      </c>
      <c r="B13" s="264" t="s">
        <v>245</v>
      </c>
      <c r="C13" s="281">
        <f>C14</f>
        <v>400000</v>
      </c>
      <c r="D13" s="281">
        <f t="shared" ref="D13:S13" si="3">D14</f>
        <v>0</v>
      </c>
      <c r="E13" s="281">
        <f t="shared" si="3"/>
        <v>0</v>
      </c>
      <c r="F13" s="281">
        <f t="shared" si="3"/>
        <v>0</v>
      </c>
      <c r="G13" s="281">
        <f t="shared" si="3"/>
        <v>400000</v>
      </c>
      <c r="H13" s="281">
        <f t="shared" si="3"/>
        <v>0</v>
      </c>
      <c r="I13" s="281">
        <f t="shared" si="3"/>
        <v>0</v>
      </c>
      <c r="J13" s="281">
        <f t="shared" si="3"/>
        <v>0</v>
      </c>
      <c r="K13" s="281">
        <f t="shared" si="3"/>
        <v>0</v>
      </c>
      <c r="L13" s="281">
        <f t="shared" si="3"/>
        <v>0</v>
      </c>
      <c r="M13" s="281">
        <f t="shared" si="3"/>
        <v>0</v>
      </c>
      <c r="N13" s="281">
        <f t="shared" si="3"/>
        <v>0</v>
      </c>
      <c r="O13" s="281">
        <f t="shared" si="3"/>
        <v>0</v>
      </c>
      <c r="P13" s="281">
        <f t="shared" si="3"/>
        <v>0</v>
      </c>
      <c r="Q13" s="281">
        <f t="shared" si="3"/>
        <v>0</v>
      </c>
      <c r="R13" s="281">
        <f t="shared" si="3"/>
        <v>0</v>
      </c>
      <c r="S13" s="281">
        <f t="shared" si="3"/>
        <v>0</v>
      </c>
      <c r="T13" s="281"/>
    </row>
    <row r="14" spans="1:22" s="246" customFormat="1" ht="30">
      <c r="A14" s="273" t="s">
        <v>27</v>
      </c>
      <c r="B14" s="262" t="s">
        <v>233</v>
      </c>
      <c r="C14" s="282">
        <f>SUM(D14:N14)</f>
        <v>400000</v>
      </c>
      <c r="D14" s="283"/>
      <c r="E14" s="283"/>
      <c r="F14" s="283"/>
      <c r="G14" s="283">
        <v>400000</v>
      </c>
      <c r="H14" s="283"/>
      <c r="I14" s="283"/>
      <c r="J14" s="283"/>
      <c r="K14" s="283"/>
      <c r="L14" s="283"/>
      <c r="M14" s="283"/>
      <c r="N14" s="283"/>
      <c r="O14" s="283"/>
      <c r="P14" s="283"/>
      <c r="Q14" s="283"/>
      <c r="R14" s="283"/>
      <c r="S14" s="283"/>
      <c r="T14" s="283"/>
    </row>
    <row r="15" spans="1:22" ht="33" customHeight="1">
      <c r="A15" s="270" t="s">
        <v>3</v>
      </c>
      <c r="B15" s="271" t="s">
        <v>234</v>
      </c>
      <c r="C15" s="280">
        <f>C16</f>
        <v>709269.9</v>
      </c>
      <c r="D15" s="280">
        <f t="shared" ref="D15:S15" si="4">D16</f>
        <v>0</v>
      </c>
      <c r="E15" s="280">
        <f t="shared" si="4"/>
        <v>0</v>
      </c>
      <c r="F15" s="280">
        <f t="shared" si="4"/>
        <v>0</v>
      </c>
      <c r="G15" s="280">
        <f t="shared" si="4"/>
        <v>0</v>
      </c>
      <c r="H15" s="280">
        <f t="shared" si="4"/>
        <v>0</v>
      </c>
      <c r="I15" s="280">
        <f t="shared" si="4"/>
        <v>0</v>
      </c>
      <c r="J15" s="280">
        <f t="shared" si="4"/>
        <v>0</v>
      </c>
      <c r="K15" s="280">
        <f t="shared" si="4"/>
        <v>0</v>
      </c>
      <c r="L15" s="280">
        <f t="shared" si="4"/>
        <v>0</v>
      </c>
      <c r="M15" s="280">
        <f t="shared" si="4"/>
        <v>0</v>
      </c>
      <c r="N15" s="280">
        <f t="shared" si="4"/>
        <v>709269.9</v>
      </c>
      <c r="O15" s="280">
        <f t="shared" si="4"/>
        <v>0</v>
      </c>
      <c r="P15" s="280">
        <f t="shared" si="4"/>
        <v>0</v>
      </c>
      <c r="Q15" s="280">
        <f t="shared" si="4"/>
        <v>0</v>
      </c>
      <c r="R15" s="280">
        <f t="shared" si="4"/>
        <v>0</v>
      </c>
      <c r="S15" s="280">
        <f t="shared" si="4"/>
        <v>0</v>
      </c>
      <c r="T15" s="284"/>
      <c r="U15" s="266"/>
      <c r="V15" s="266"/>
    </row>
    <row r="16" spans="1:22" ht="26.25" customHeight="1">
      <c r="A16" s="270">
        <v>1</v>
      </c>
      <c r="B16" s="271" t="s">
        <v>241</v>
      </c>
      <c r="C16" s="280">
        <f>C17</f>
        <v>709269.9</v>
      </c>
      <c r="D16" s="280">
        <f t="shared" ref="D16:S16" si="5">D17</f>
        <v>0</v>
      </c>
      <c r="E16" s="280">
        <f t="shared" si="5"/>
        <v>0</v>
      </c>
      <c r="F16" s="280">
        <f t="shared" si="5"/>
        <v>0</v>
      </c>
      <c r="G16" s="280">
        <f t="shared" si="5"/>
        <v>0</v>
      </c>
      <c r="H16" s="280">
        <f t="shared" si="5"/>
        <v>0</v>
      </c>
      <c r="I16" s="280">
        <f t="shared" si="5"/>
        <v>0</v>
      </c>
      <c r="J16" s="280">
        <f t="shared" si="5"/>
        <v>0</v>
      </c>
      <c r="K16" s="280">
        <f t="shared" si="5"/>
        <v>0</v>
      </c>
      <c r="L16" s="280">
        <f t="shared" si="5"/>
        <v>0</v>
      </c>
      <c r="M16" s="280">
        <f t="shared" si="5"/>
        <v>0</v>
      </c>
      <c r="N16" s="280">
        <f t="shared" si="5"/>
        <v>709269.9</v>
      </c>
      <c r="O16" s="280">
        <f t="shared" si="5"/>
        <v>0</v>
      </c>
      <c r="P16" s="280">
        <f t="shared" si="5"/>
        <v>0</v>
      </c>
      <c r="Q16" s="280">
        <f t="shared" si="5"/>
        <v>0</v>
      </c>
      <c r="R16" s="280">
        <f t="shared" si="5"/>
        <v>0</v>
      </c>
      <c r="S16" s="280">
        <f t="shared" si="5"/>
        <v>0</v>
      </c>
      <c r="T16" s="284"/>
    </row>
    <row r="17" spans="1:20" ht="45">
      <c r="A17" s="272" t="s">
        <v>19</v>
      </c>
      <c r="B17" s="264" t="s">
        <v>245</v>
      </c>
      <c r="C17" s="281">
        <f>SUM(C18:C21)</f>
        <v>709269.9</v>
      </c>
      <c r="D17" s="281">
        <f t="shared" ref="D17:S17" si="6">SUM(D18:D21)</f>
        <v>0</v>
      </c>
      <c r="E17" s="281">
        <f t="shared" si="6"/>
        <v>0</v>
      </c>
      <c r="F17" s="281">
        <f t="shared" si="6"/>
        <v>0</v>
      </c>
      <c r="G17" s="281">
        <f t="shared" si="6"/>
        <v>0</v>
      </c>
      <c r="H17" s="281">
        <f t="shared" si="6"/>
        <v>0</v>
      </c>
      <c r="I17" s="281">
        <f t="shared" si="6"/>
        <v>0</v>
      </c>
      <c r="J17" s="281">
        <f t="shared" si="6"/>
        <v>0</v>
      </c>
      <c r="K17" s="281">
        <f t="shared" si="6"/>
        <v>0</v>
      </c>
      <c r="L17" s="281">
        <f t="shared" si="6"/>
        <v>0</v>
      </c>
      <c r="M17" s="281">
        <f t="shared" si="6"/>
        <v>0</v>
      </c>
      <c r="N17" s="281">
        <f t="shared" si="6"/>
        <v>709269.9</v>
      </c>
      <c r="O17" s="281">
        <f t="shared" si="6"/>
        <v>0</v>
      </c>
      <c r="P17" s="281">
        <f t="shared" si="6"/>
        <v>0</v>
      </c>
      <c r="Q17" s="281">
        <f t="shared" si="6"/>
        <v>0</v>
      </c>
      <c r="R17" s="281">
        <f t="shared" si="6"/>
        <v>0</v>
      </c>
      <c r="S17" s="281">
        <f t="shared" si="6"/>
        <v>0</v>
      </c>
      <c r="T17" s="281"/>
    </row>
    <row r="18" spans="1:20" ht="31.5">
      <c r="A18" s="273" t="s">
        <v>27</v>
      </c>
      <c r="B18" s="274" t="s">
        <v>235</v>
      </c>
      <c r="C18" s="282">
        <f t="shared" ref="C18:C20" si="7">SUM(D18:N18)</f>
        <v>289020</v>
      </c>
      <c r="D18" s="283"/>
      <c r="E18" s="283"/>
      <c r="F18" s="283"/>
      <c r="G18" s="283"/>
      <c r="H18" s="283"/>
      <c r="I18" s="283"/>
      <c r="J18" s="283"/>
      <c r="K18" s="283"/>
      <c r="L18" s="283"/>
      <c r="M18" s="283"/>
      <c r="N18" s="283">
        <v>289020</v>
      </c>
      <c r="O18" s="283"/>
      <c r="P18" s="283"/>
      <c r="Q18" s="283"/>
      <c r="R18" s="283"/>
      <c r="S18" s="283"/>
      <c r="T18" s="283"/>
    </row>
    <row r="19" spans="1:20" ht="31.5">
      <c r="A19" s="273" t="s">
        <v>27</v>
      </c>
      <c r="B19" s="274" t="s">
        <v>236</v>
      </c>
      <c r="C19" s="282">
        <f t="shared" si="7"/>
        <v>94049.5</v>
      </c>
      <c r="D19" s="263"/>
      <c r="E19" s="263"/>
      <c r="F19" s="263"/>
      <c r="G19" s="263"/>
      <c r="H19" s="263"/>
      <c r="I19" s="263"/>
      <c r="J19" s="263"/>
      <c r="K19" s="263"/>
      <c r="L19" s="263"/>
      <c r="M19" s="263"/>
      <c r="N19" s="263">
        <v>94049.5</v>
      </c>
      <c r="O19" s="263"/>
      <c r="P19" s="263"/>
      <c r="Q19" s="263"/>
      <c r="R19" s="263"/>
      <c r="S19" s="263"/>
      <c r="T19" s="263"/>
    </row>
    <row r="20" spans="1:20" ht="31.5">
      <c r="A20" s="273" t="s">
        <v>27</v>
      </c>
      <c r="B20" s="274" t="s">
        <v>237</v>
      </c>
      <c r="C20" s="282">
        <f t="shared" si="7"/>
        <v>94261.3</v>
      </c>
      <c r="D20" s="263"/>
      <c r="E20" s="263"/>
      <c r="F20" s="263"/>
      <c r="G20" s="263"/>
      <c r="H20" s="263"/>
      <c r="I20" s="263"/>
      <c r="J20" s="263"/>
      <c r="K20" s="263"/>
      <c r="L20" s="263"/>
      <c r="M20" s="263"/>
      <c r="N20" s="263">
        <v>94261.3</v>
      </c>
      <c r="O20" s="263"/>
      <c r="P20" s="263"/>
      <c r="Q20" s="263"/>
      <c r="R20" s="263"/>
      <c r="S20" s="263"/>
      <c r="T20" s="263"/>
    </row>
    <row r="21" spans="1:20" ht="31.5">
      <c r="A21" s="273" t="s">
        <v>27</v>
      </c>
      <c r="B21" s="274" t="s">
        <v>238</v>
      </c>
      <c r="C21" s="282">
        <f>SUM(D21:N21)</f>
        <v>231939.1</v>
      </c>
      <c r="D21" s="263"/>
      <c r="E21" s="263"/>
      <c r="F21" s="263"/>
      <c r="G21" s="263"/>
      <c r="H21" s="263"/>
      <c r="I21" s="263"/>
      <c r="J21" s="263"/>
      <c r="K21" s="263"/>
      <c r="L21" s="263"/>
      <c r="M21" s="263"/>
      <c r="N21" s="263">
        <v>231939.1</v>
      </c>
      <c r="O21" s="263"/>
      <c r="P21" s="263"/>
      <c r="Q21" s="263"/>
      <c r="R21" s="263"/>
      <c r="S21" s="263"/>
      <c r="T21" s="263"/>
    </row>
    <row r="22" spans="1:20" ht="31.5">
      <c r="A22" s="256" t="s">
        <v>4</v>
      </c>
      <c r="B22" s="275" t="s">
        <v>239</v>
      </c>
      <c r="C22" s="280">
        <f>C23</f>
        <v>100000</v>
      </c>
      <c r="D22" s="280">
        <f t="shared" ref="D22:S24" si="8">D23</f>
        <v>0</v>
      </c>
      <c r="E22" s="280">
        <f t="shared" si="8"/>
        <v>0</v>
      </c>
      <c r="F22" s="280">
        <f t="shared" si="8"/>
        <v>0</v>
      </c>
      <c r="G22" s="280">
        <f t="shared" si="8"/>
        <v>0</v>
      </c>
      <c r="H22" s="280">
        <f t="shared" si="8"/>
        <v>0</v>
      </c>
      <c r="I22" s="280">
        <f t="shared" si="8"/>
        <v>0</v>
      </c>
      <c r="J22" s="280">
        <f t="shared" si="8"/>
        <v>0</v>
      </c>
      <c r="K22" s="280">
        <f t="shared" si="8"/>
        <v>0</v>
      </c>
      <c r="L22" s="280">
        <f t="shared" si="8"/>
        <v>0</v>
      </c>
      <c r="M22" s="280">
        <f t="shared" si="8"/>
        <v>0</v>
      </c>
      <c r="N22" s="280">
        <f t="shared" si="8"/>
        <v>100000</v>
      </c>
      <c r="O22" s="280">
        <f t="shared" si="8"/>
        <v>0</v>
      </c>
      <c r="P22" s="280">
        <f t="shared" si="8"/>
        <v>0</v>
      </c>
      <c r="Q22" s="280">
        <f t="shared" si="8"/>
        <v>0</v>
      </c>
      <c r="R22" s="280">
        <f t="shared" si="8"/>
        <v>0</v>
      </c>
      <c r="S22" s="280">
        <f t="shared" si="8"/>
        <v>0</v>
      </c>
      <c r="T22" s="285"/>
    </row>
    <row r="23" spans="1:20" ht="27.75" customHeight="1">
      <c r="A23" s="270">
        <v>1</v>
      </c>
      <c r="B23" s="271" t="s">
        <v>244</v>
      </c>
      <c r="C23" s="280">
        <f>C24</f>
        <v>100000</v>
      </c>
      <c r="D23" s="280">
        <f t="shared" si="8"/>
        <v>0</v>
      </c>
      <c r="E23" s="280">
        <f t="shared" si="8"/>
        <v>0</v>
      </c>
      <c r="F23" s="280">
        <f t="shared" si="8"/>
        <v>0</v>
      </c>
      <c r="G23" s="280">
        <f t="shared" si="8"/>
        <v>0</v>
      </c>
      <c r="H23" s="280">
        <f t="shared" si="8"/>
        <v>0</v>
      </c>
      <c r="I23" s="280">
        <f t="shared" si="8"/>
        <v>0</v>
      </c>
      <c r="J23" s="280">
        <f t="shared" si="8"/>
        <v>0</v>
      </c>
      <c r="K23" s="280">
        <f t="shared" si="8"/>
        <v>0</v>
      </c>
      <c r="L23" s="280">
        <f t="shared" si="8"/>
        <v>0</v>
      </c>
      <c r="M23" s="280">
        <f t="shared" si="8"/>
        <v>0</v>
      </c>
      <c r="N23" s="280">
        <f t="shared" si="8"/>
        <v>100000</v>
      </c>
      <c r="O23" s="280">
        <f t="shared" si="8"/>
        <v>0</v>
      </c>
      <c r="P23" s="280">
        <f t="shared" si="8"/>
        <v>0</v>
      </c>
      <c r="Q23" s="280">
        <f t="shared" si="8"/>
        <v>0</v>
      </c>
      <c r="R23" s="280">
        <f t="shared" si="8"/>
        <v>0</v>
      </c>
      <c r="S23" s="280">
        <f t="shared" si="8"/>
        <v>0</v>
      </c>
      <c r="T23" s="284"/>
    </row>
    <row r="24" spans="1:20" ht="33" customHeight="1">
      <c r="A24" s="270" t="s">
        <v>19</v>
      </c>
      <c r="B24" s="271" t="s">
        <v>243</v>
      </c>
      <c r="C24" s="280">
        <f>C25</f>
        <v>100000</v>
      </c>
      <c r="D24" s="280">
        <f t="shared" si="8"/>
        <v>0</v>
      </c>
      <c r="E24" s="280">
        <f t="shared" si="8"/>
        <v>0</v>
      </c>
      <c r="F24" s="280">
        <f t="shared" si="8"/>
        <v>0</v>
      </c>
      <c r="G24" s="280">
        <f t="shared" si="8"/>
        <v>0</v>
      </c>
      <c r="H24" s="280">
        <f t="shared" si="8"/>
        <v>0</v>
      </c>
      <c r="I24" s="280">
        <f t="shared" si="8"/>
        <v>0</v>
      </c>
      <c r="J24" s="280">
        <f t="shared" si="8"/>
        <v>0</v>
      </c>
      <c r="K24" s="280">
        <f t="shared" si="8"/>
        <v>0</v>
      </c>
      <c r="L24" s="280">
        <f t="shared" si="8"/>
        <v>0</v>
      </c>
      <c r="M24" s="280">
        <f t="shared" si="8"/>
        <v>0</v>
      </c>
      <c r="N24" s="280">
        <f t="shared" si="8"/>
        <v>100000</v>
      </c>
      <c r="O24" s="280">
        <f t="shared" si="8"/>
        <v>0</v>
      </c>
      <c r="P24" s="280">
        <f t="shared" si="8"/>
        <v>0</v>
      </c>
      <c r="Q24" s="280">
        <f t="shared" si="8"/>
        <v>0</v>
      </c>
      <c r="R24" s="280">
        <f t="shared" si="8"/>
        <v>0</v>
      </c>
      <c r="S24" s="280">
        <f t="shared" si="8"/>
        <v>0</v>
      </c>
      <c r="T24" s="284"/>
    </row>
    <row r="25" spans="1:20" ht="32.25" customHeight="1">
      <c r="A25" s="277" t="s">
        <v>27</v>
      </c>
      <c r="B25" s="276" t="s">
        <v>242</v>
      </c>
      <c r="C25" s="286">
        <f>SUM(D25:N25)</f>
        <v>100000</v>
      </c>
      <c r="D25" s="287"/>
      <c r="E25" s="287"/>
      <c r="F25" s="287"/>
      <c r="G25" s="287"/>
      <c r="H25" s="287"/>
      <c r="I25" s="287"/>
      <c r="J25" s="287"/>
      <c r="K25" s="287"/>
      <c r="L25" s="287"/>
      <c r="M25" s="287"/>
      <c r="N25" s="288">
        <v>100000</v>
      </c>
      <c r="O25" s="287"/>
      <c r="P25" s="287"/>
      <c r="Q25" s="287"/>
      <c r="R25" s="287"/>
      <c r="S25" s="288"/>
      <c r="T25" s="288"/>
    </row>
    <row r="26" spans="1:20" ht="22.5" customHeight="1">
      <c r="A26" s="416"/>
      <c r="B26" s="416"/>
      <c r="C26" s="416"/>
      <c r="D26" s="416"/>
      <c r="E26" s="416"/>
      <c r="F26" s="416"/>
      <c r="G26" s="416"/>
      <c r="H26" s="416"/>
      <c r="I26" s="416"/>
      <c r="J26" s="416"/>
      <c r="K26" s="416"/>
      <c r="L26" s="416"/>
      <c r="M26" s="416"/>
      <c r="N26" s="416"/>
      <c r="O26" s="416"/>
      <c r="P26" s="416"/>
      <c r="Q26" s="416"/>
      <c r="R26" s="416"/>
      <c r="S26" s="416"/>
      <c r="T26" s="239"/>
    </row>
    <row r="27" spans="1:20">
      <c r="A27" s="259"/>
      <c r="B27" s="258"/>
      <c r="C27" s="257"/>
      <c r="D27" s="239"/>
      <c r="E27" s="239"/>
      <c r="F27" s="239"/>
      <c r="G27" s="239"/>
      <c r="H27" s="239"/>
      <c r="I27" s="239"/>
      <c r="J27" s="239"/>
      <c r="K27" s="239"/>
      <c r="L27" s="239"/>
      <c r="M27" s="239"/>
      <c r="N27" s="239"/>
      <c r="O27" s="239"/>
      <c r="P27" s="239"/>
      <c r="Q27" s="239"/>
      <c r="R27" s="239"/>
      <c r="S27" s="239"/>
      <c r="T27" s="239"/>
    </row>
    <row r="28" spans="1:20" hidden="1">
      <c r="A28" s="259"/>
      <c r="B28" s="258"/>
      <c r="C28" s="257"/>
      <c r="D28" s="239"/>
      <c r="E28" s="239"/>
      <c r="F28" s="239"/>
      <c r="G28" s="239"/>
      <c r="H28" s="239"/>
      <c r="I28" s="239"/>
      <c r="J28" s="239"/>
      <c r="K28" s="239"/>
      <c r="L28" s="239"/>
      <c r="M28" s="239"/>
      <c r="N28" s="239"/>
      <c r="O28" s="239"/>
      <c r="P28" s="239"/>
      <c r="Q28" s="239"/>
      <c r="R28" s="239"/>
      <c r="S28" s="239"/>
      <c r="T28" s="239"/>
    </row>
    <row r="29" spans="1:20" hidden="1">
      <c r="A29" s="259"/>
      <c r="B29" s="258"/>
      <c r="C29" s="257"/>
      <c r="D29" s="239"/>
      <c r="E29" s="239"/>
      <c r="F29" s="239"/>
      <c r="G29" s="239"/>
      <c r="H29" s="239"/>
      <c r="I29" s="239"/>
      <c r="J29" s="239"/>
      <c r="K29" s="239"/>
      <c r="L29" s="239"/>
      <c r="M29" s="239"/>
      <c r="N29" s="239"/>
      <c r="O29" s="239"/>
      <c r="P29" s="239"/>
      <c r="Q29" s="239"/>
      <c r="R29" s="239"/>
      <c r="S29" s="260">
        <f>S31-S30</f>
        <v>10091</v>
      </c>
      <c r="T29" s="239"/>
    </row>
    <row r="30" spans="1:20" hidden="1">
      <c r="A30" s="259"/>
      <c r="B30" s="258"/>
      <c r="C30" s="257"/>
      <c r="D30" s="239"/>
      <c r="E30" s="239"/>
      <c r="F30" s="239"/>
      <c r="G30" s="239"/>
      <c r="H30" s="239"/>
      <c r="I30" s="239"/>
      <c r="J30" s="239"/>
      <c r="K30" s="239"/>
      <c r="L30" s="239"/>
      <c r="M30" s="239"/>
      <c r="N30" s="239"/>
      <c r="O30" s="239"/>
      <c r="P30" s="239"/>
      <c r="Q30" s="239"/>
      <c r="R30" s="239"/>
      <c r="S30" s="239">
        <v>26009</v>
      </c>
      <c r="T30" s="239"/>
    </row>
    <row r="31" spans="1:20" ht="17.100000000000001" hidden="1" customHeight="1">
      <c r="A31" s="256" t="s">
        <v>219</v>
      </c>
      <c r="B31" s="255" t="s">
        <v>218</v>
      </c>
      <c r="C31" s="254">
        <f t="shared" ref="C31:J31" si="9">SUM(C32:C34)</f>
        <v>36100</v>
      </c>
      <c r="D31" s="253">
        <f t="shared" si="9"/>
        <v>0</v>
      </c>
      <c r="E31" s="253">
        <f t="shared" si="9"/>
        <v>0</v>
      </c>
      <c r="F31" s="253">
        <f t="shared" si="9"/>
        <v>0</v>
      </c>
      <c r="G31" s="253">
        <f t="shared" si="9"/>
        <v>0</v>
      </c>
      <c r="H31" s="253">
        <f t="shared" si="9"/>
        <v>0</v>
      </c>
      <c r="I31" s="253">
        <f t="shared" si="9"/>
        <v>0</v>
      </c>
      <c r="J31" s="253">
        <f t="shared" si="9"/>
        <v>0</v>
      </c>
      <c r="K31" s="253"/>
      <c r="L31" s="253">
        <f t="shared" ref="L31:S31" si="10">SUM(L32:L34)</f>
        <v>0</v>
      </c>
      <c r="M31" s="253">
        <f t="shared" si="10"/>
        <v>0</v>
      </c>
      <c r="N31" s="253">
        <f t="shared" si="10"/>
        <v>0</v>
      </c>
      <c r="O31" s="253">
        <f t="shared" si="10"/>
        <v>0</v>
      </c>
      <c r="P31" s="253">
        <f t="shared" si="10"/>
        <v>0</v>
      </c>
      <c r="Q31" s="253">
        <f t="shared" si="10"/>
        <v>0</v>
      </c>
      <c r="R31" s="253">
        <f t="shared" si="10"/>
        <v>0</v>
      </c>
      <c r="S31" s="253">
        <f t="shared" si="10"/>
        <v>36100</v>
      </c>
      <c r="T31" s="239"/>
    </row>
    <row r="32" spans="1:20" ht="17.100000000000001" hidden="1" customHeight="1">
      <c r="A32" s="251">
        <v>1</v>
      </c>
      <c r="B32" s="252" t="s">
        <v>217</v>
      </c>
      <c r="C32" s="249">
        <v>3163</v>
      </c>
      <c r="D32" s="248"/>
      <c r="E32" s="248"/>
      <c r="F32" s="248"/>
      <c r="G32" s="248"/>
      <c r="H32" s="248"/>
      <c r="I32" s="248"/>
      <c r="J32" s="248"/>
      <c r="K32" s="248"/>
      <c r="L32" s="248"/>
      <c r="M32" s="248"/>
      <c r="N32" s="240"/>
      <c r="O32" s="248"/>
      <c r="P32" s="248"/>
      <c r="Q32" s="248"/>
      <c r="R32" s="248"/>
      <c r="S32" s="240">
        <v>3163</v>
      </c>
      <c r="T32" s="239"/>
    </row>
    <row r="33" spans="1:20" s="246" customFormat="1" ht="33" hidden="1" customHeight="1">
      <c r="A33" s="251">
        <v>2</v>
      </c>
      <c r="B33" s="250" t="s">
        <v>216</v>
      </c>
      <c r="C33" s="249">
        <v>21337</v>
      </c>
      <c r="D33" s="248"/>
      <c r="E33" s="248"/>
      <c r="F33" s="248"/>
      <c r="G33" s="248"/>
      <c r="H33" s="248"/>
      <c r="I33" s="248"/>
      <c r="J33" s="248"/>
      <c r="K33" s="248"/>
      <c r="L33" s="248"/>
      <c r="M33" s="248"/>
      <c r="N33" s="240"/>
      <c r="O33" s="248"/>
      <c r="P33" s="248"/>
      <c r="Q33" s="248"/>
      <c r="R33" s="248"/>
      <c r="S33" s="240">
        <v>21337</v>
      </c>
      <c r="T33" s="247"/>
    </row>
    <row r="34" spans="1:20" ht="32.25" hidden="1" customHeight="1">
      <c r="A34" s="245">
        <v>3</v>
      </c>
      <c r="B34" s="244" t="s">
        <v>215</v>
      </c>
      <c r="C34" s="243">
        <v>11600</v>
      </c>
      <c r="D34" s="241"/>
      <c r="E34" s="241"/>
      <c r="F34" s="241"/>
      <c r="G34" s="241"/>
      <c r="H34" s="241"/>
      <c r="I34" s="241"/>
      <c r="J34" s="241"/>
      <c r="K34" s="241"/>
      <c r="L34" s="241"/>
      <c r="M34" s="241"/>
      <c r="N34" s="242"/>
      <c r="O34" s="241"/>
      <c r="P34" s="241"/>
      <c r="Q34" s="241"/>
      <c r="R34" s="241"/>
      <c r="S34" s="240">
        <v>11600</v>
      </c>
      <c r="T34" s="239"/>
    </row>
    <row r="37" spans="1:20">
      <c r="T37" s="238"/>
    </row>
    <row r="38" spans="1:20">
      <c r="T38" s="238"/>
    </row>
    <row r="40" spans="1:20">
      <c r="T40" s="238"/>
    </row>
    <row r="43" spans="1:20">
      <c r="T43" s="238"/>
    </row>
  </sheetData>
  <mergeCells count="24">
    <mergeCell ref="K7:K8"/>
    <mergeCell ref="C6:S6"/>
    <mergeCell ref="T6:T8"/>
    <mergeCell ref="O7:Q7"/>
    <mergeCell ref="F7:F8"/>
    <mergeCell ref="E7:E8"/>
    <mergeCell ref="I7:I8"/>
    <mergeCell ref="S7:S8"/>
    <mergeCell ref="A3:T3"/>
    <mergeCell ref="A4:T4"/>
    <mergeCell ref="R1:T1"/>
    <mergeCell ref="A26:S26"/>
    <mergeCell ref="A6:A8"/>
    <mergeCell ref="R7:R8"/>
    <mergeCell ref="J7:J8"/>
    <mergeCell ref="H7:H8"/>
    <mergeCell ref="G7:G8"/>
    <mergeCell ref="M7:M8"/>
    <mergeCell ref="D7:D8"/>
    <mergeCell ref="B6:B8"/>
    <mergeCell ref="Q5:S5"/>
    <mergeCell ref="C7:C8"/>
    <mergeCell ref="N7:N8"/>
    <mergeCell ref="L7:L8"/>
  </mergeCells>
  <printOptions horizontalCentered="1"/>
  <pageMargins left="0.196850393700787" right="0.26" top="0.28000000000000003" bottom="0.4" header="0.2" footer="0"/>
  <pageSetup paperSize="9" scale="70" firstPageNumber="8" orientation="landscape" useFirstPageNumber="1" r:id="rId1"/>
  <headerFooter>
    <oddFooter>&amp;C&amp;P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108"/>
  <sheetViews>
    <sheetView zoomScale="90" zoomScaleNormal="90" workbookViewId="0">
      <selection activeCell="P16" sqref="P16"/>
    </sheetView>
  </sheetViews>
  <sheetFormatPr defaultColWidth="9" defaultRowHeight="15.75"/>
  <cols>
    <col min="1" max="1" width="5.125" style="19" customWidth="1"/>
    <col min="2" max="2" width="33.375" style="185" customWidth="1"/>
    <col min="3" max="3" width="9.875" style="197" customWidth="1"/>
    <col min="4" max="4" width="9.25" style="197" customWidth="1"/>
    <col min="5" max="10" width="7.625" style="197" customWidth="1"/>
    <col min="11" max="11" width="7.625" style="180" customWidth="1"/>
    <col min="12" max="12" width="8.5" style="197" customWidth="1"/>
    <col min="13" max="13" width="7.125" style="197" customWidth="1"/>
    <col min="14" max="14" width="7.5" style="197" customWidth="1"/>
    <col min="15" max="15" width="9.125" style="197" customWidth="1"/>
    <col min="16" max="16" width="8.5" style="197" customWidth="1"/>
    <col min="17" max="17" width="7.625" style="197" customWidth="1"/>
    <col min="18" max="18" width="9.25" style="197" customWidth="1"/>
    <col min="19" max="19" width="8.75" style="197" customWidth="1"/>
    <col min="20" max="20" width="9.25" style="197" bestFit="1" customWidth="1"/>
    <col min="21" max="21" width="9.125" style="19" bestFit="1" customWidth="1"/>
    <col min="22" max="22" width="11.75" style="19" customWidth="1"/>
    <col min="23" max="23" width="10.625" style="19" customWidth="1"/>
    <col min="24" max="24" width="9" style="19"/>
    <col min="25" max="25" width="12.625" style="19" customWidth="1"/>
    <col min="26" max="16384" width="9" style="19"/>
  </cols>
  <sheetData>
    <row r="1" spans="1:25" ht="16.5">
      <c r="A1" s="78"/>
      <c r="P1" s="430" t="s">
        <v>197</v>
      </c>
      <c r="Q1" s="430"/>
      <c r="R1" s="430"/>
      <c r="S1" s="430"/>
      <c r="T1" s="430"/>
    </row>
    <row r="2" spans="1:25" ht="16.5">
      <c r="A2" s="78"/>
      <c r="P2" s="412"/>
      <c r="Q2" s="412"/>
      <c r="R2" s="412"/>
      <c r="S2" s="412"/>
      <c r="T2" s="412"/>
    </row>
    <row r="3" spans="1:25">
      <c r="A3" s="411" t="s">
        <v>252</v>
      </c>
      <c r="B3" s="411"/>
      <c r="C3" s="411"/>
      <c r="D3" s="411"/>
      <c r="E3" s="411"/>
      <c r="F3" s="411"/>
      <c r="G3" s="411"/>
      <c r="H3" s="411"/>
      <c r="I3" s="411"/>
      <c r="J3" s="411"/>
      <c r="K3" s="411"/>
      <c r="L3" s="411"/>
      <c r="M3" s="411"/>
      <c r="N3" s="411"/>
      <c r="O3" s="411"/>
      <c r="P3" s="411"/>
      <c r="Q3" s="411"/>
      <c r="R3" s="411"/>
      <c r="S3" s="411"/>
      <c r="T3" s="411"/>
    </row>
    <row r="4" spans="1:25">
      <c r="A4" s="412" t="str">
        <f>'B15. NĐ31'!A4:D4</f>
        <v>(Kèm theo Nghị quyết số         /NQ-HĐND ngày       /9/2025 của HĐND xã Côn Minh)</v>
      </c>
      <c r="B4" s="412"/>
      <c r="C4" s="412"/>
      <c r="D4" s="412"/>
      <c r="E4" s="412"/>
      <c r="F4" s="412"/>
      <c r="G4" s="412"/>
      <c r="H4" s="412"/>
      <c r="I4" s="412"/>
      <c r="J4" s="412"/>
      <c r="K4" s="412"/>
      <c r="L4" s="412"/>
      <c r="M4" s="412"/>
      <c r="N4" s="412"/>
      <c r="O4" s="412"/>
      <c r="P4" s="412"/>
      <c r="Q4" s="412"/>
      <c r="R4" s="412"/>
      <c r="S4" s="412"/>
      <c r="T4" s="412"/>
    </row>
    <row r="5" spans="1:25" s="201" customFormat="1" ht="19.5" customHeight="1">
      <c r="A5" s="198"/>
      <c r="B5" s="199"/>
      <c r="C5" s="182"/>
      <c r="D5" s="182"/>
      <c r="E5" s="182"/>
      <c r="F5" s="182"/>
      <c r="G5" s="182"/>
      <c r="H5" s="182"/>
      <c r="I5" s="182"/>
      <c r="J5" s="200"/>
      <c r="K5" s="200"/>
      <c r="L5" s="182"/>
      <c r="M5" s="182"/>
      <c r="N5" s="182"/>
      <c r="O5" s="182"/>
      <c r="P5" s="182"/>
      <c r="Q5" s="182"/>
      <c r="R5" s="426" t="s">
        <v>51</v>
      </c>
      <c r="S5" s="426"/>
      <c r="T5" s="426"/>
    </row>
    <row r="6" spans="1:25" s="185" customFormat="1" ht="28.5" customHeight="1">
      <c r="A6" s="427" t="s">
        <v>7</v>
      </c>
      <c r="B6" s="427" t="s">
        <v>45</v>
      </c>
      <c r="C6" s="425" t="s">
        <v>18</v>
      </c>
      <c r="D6" s="425" t="s">
        <v>177</v>
      </c>
      <c r="E6" s="425" t="s">
        <v>5</v>
      </c>
      <c r="F6" s="425" t="s">
        <v>178</v>
      </c>
      <c r="G6" s="425" t="s">
        <v>179</v>
      </c>
      <c r="H6" s="425" t="s">
        <v>180</v>
      </c>
      <c r="I6" s="425" t="s">
        <v>181</v>
      </c>
      <c r="J6" s="425" t="s">
        <v>57</v>
      </c>
      <c r="K6" s="431" t="s">
        <v>182</v>
      </c>
      <c r="L6" s="425" t="s">
        <v>183</v>
      </c>
      <c r="M6" s="425" t="s">
        <v>46</v>
      </c>
      <c r="N6" s="425"/>
      <c r="O6" s="425" t="s">
        <v>184</v>
      </c>
      <c r="P6" s="425" t="s">
        <v>185</v>
      </c>
      <c r="Q6" s="425" t="s">
        <v>13</v>
      </c>
      <c r="R6" s="425" t="s">
        <v>154</v>
      </c>
      <c r="S6" s="425" t="s">
        <v>186</v>
      </c>
      <c r="T6" s="428" t="s">
        <v>187</v>
      </c>
    </row>
    <row r="7" spans="1:25" s="185" customFormat="1" ht="92.25" customHeight="1">
      <c r="A7" s="427"/>
      <c r="B7" s="427"/>
      <c r="C7" s="425"/>
      <c r="D7" s="425"/>
      <c r="E7" s="425"/>
      <c r="F7" s="425"/>
      <c r="G7" s="425"/>
      <c r="H7" s="425"/>
      <c r="I7" s="425"/>
      <c r="J7" s="425"/>
      <c r="K7" s="431"/>
      <c r="L7" s="425"/>
      <c r="M7" s="81" t="s">
        <v>188</v>
      </c>
      <c r="N7" s="68" t="s">
        <v>189</v>
      </c>
      <c r="O7" s="425"/>
      <c r="P7" s="425"/>
      <c r="Q7" s="425"/>
      <c r="R7" s="425"/>
      <c r="S7" s="425"/>
      <c r="T7" s="428"/>
    </row>
    <row r="8" spans="1:25" s="202" customFormat="1" ht="19.5" customHeight="1">
      <c r="A8" s="221" t="s">
        <v>0</v>
      </c>
      <c r="B8" s="221" t="s">
        <v>1</v>
      </c>
      <c r="C8" s="221" t="s">
        <v>257</v>
      </c>
      <c r="D8" s="221">
        <v>2</v>
      </c>
      <c r="E8" s="221">
        <v>3</v>
      </c>
      <c r="F8" s="221">
        <v>4</v>
      </c>
      <c r="G8" s="221">
        <v>5</v>
      </c>
      <c r="H8" s="221">
        <v>6</v>
      </c>
      <c r="I8" s="221">
        <v>7</v>
      </c>
      <c r="J8" s="221">
        <v>8</v>
      </c>
      <c r="K8" s="221">
        <v>9</v>
      </c>
      <c r="L8" s="221">
        <v>10</v>
      </c>
      <c r="M8" s="221"/>
      <c r="N8" s="221"/>
      <c r="O8" s="221">
        <v>11</v>
      </c>
      <c r="P8" s="221">
        <v>12</v>
      </c>
      <c r="Q8" s="221">
        <v>13</v>
      </c>
      <c r="R8" s="221">
        <v>14</v>
      </c>
      <c r="S8" s="221">
        <v>15</v>
      </c>
      <c r="T8" s="221">
        <v>16</v>
      </c>
      <c r="V8" s="202">
        <v>39738165.185999997</v>
      </c>
      <c r="W8" s="202">
        <f>D9-V8</f>
        <v>0</v>
      </c>
    </row>
    <row r="9" spans="1:25" s="203" customFormat="1" ht="24.75" customHeight="1">
      <c r="A9" s="69"/>
      <c r="B9" s="69" t="s">
        <v>47</v>
      </c>
      <c r="C9" s="213">
        <f>C10+C15+C23+C26+C27+C30+C37+C40+C41+C42</f>
        <v>70079730.100000009</v>
      </c>
      <c r="D9" s="231">
        <f>D10+D15+D23+D26+D27+D30+D37+D40+D41+D42</f>
        <v>39738165.186000004</v>
      </c>
      <c r="E9" s="231">
        <f t="shared" ref="E9:S9" si="0">E10+E15+E23+E26+E27+E30+E37+E40+E41+E42</f>
        <v>945130.95299999998</v>
      </c>
      <c r="F9" s="231">
        <f t="shared" si="0"/>
        <v>448920</v>
      </c>
      <c r="G9" s="231">
        <f t="shared" si="0"/>
        <v>150400</v>
      </c>
      <c r="H9" s="231">
        <f t="shared" si="0"/>
        <v>140000</v>
      </c>
      <c r="I9" s="231">
        <f t="shared" si="0"/>
        <v>45000</v>
      </c>
      <c r="J9" s="231">
        <f t="shared" si="0"/>
        <v>0</v>
      </c>
      <c r="K9" s="231">
        <f t="shared" si="0"/>
        <v>50000</v>
      </c>
      <c r="L9" s="231">
        <f>L10+L15+L23+L26+L27+L30+L37+L40+L41+L42</f>
        <v>945100</v>
      </c>
      <c r="M9" s="231">
        <f t="shared" si="0"/>
        <v>0</v>
      </c>
      <c r="N9" s="231">
        <f t="shared" si="0"/>
        <v>0</v>
      </c>
      <c r="O9" s="231">
        <f>O10+O15+O23+O26+O27+O30+O37+O40+O41+O42</f>
        <v>22190379.761</v>
      </c>
      <c r="P9" s="231">
        <f t="shared" si="0"/>
        <v>3329234.2</v>
      </c>
      <c r="Q9" s="231">
        <f t="shared" si="0"/>
        <v>256800</v>
      </c>
      <c r="R9" s="231">
        <f t="shared" si="0"/>
        <v>1397600</v>
      </c>
      <c r="S9" s="231">
        <f t="shared" si="0"/>
        <v>0</v>
      </c>
      <c r="T9" s="231">
        <f>+T10+T15+T23+T30</f>
        <v>443000</v>
      </c>
      <c r="Y9" s="229">
        <f>SUM(D9:T9)</f>
        <v>70079730.100000009</v>
      </c>
    </row>
    <row r="10" spans="1:25" s="205" customFormat="1" ht="22.5" customHeight="1">
      <c r="A10" s="224" t="s">
        <v>2</v>
      </c>
      <c r="B10" s="225" t="s">
        <v>211</v>
      </c>
      <c r="C10" s="226">
        <f>SUM(C11:C14)</f>
        <v>19082810.426000003</v>
      </c>
      <c r="D10" s="226">
        <f t="shared" ref="D10:N10" si="1">SUM(D11:D14)</f>
        <v>0</v>
      </c>
      <c r="E10" s="226">
        <f t="shared" si="1"/>
        <v>0</v>
      </c>
      <c r="F10" s="226">
        <f t="shared" si="1"/>
        <v>0</v>
      </c>
      <c r="G10" s="226">
        <f t="shared" si="1"/>
        <v>150400</v>
      </c>
      <c r="H10" s="226">
        <f t="shared" si="1"/>
        <v>140000</v>
      </c>
      <c r="I10" s="226">
        <f t="shared" si="1"/>
        <v>45000</v>
      </c>
      <c r="J10" s="226">
        <f t="shared" si="1"/>
        <v>0</v>
      </c>
      <c r="K10" s="226">
        <f t="shared" si="1"/>
        <v>50000</v>
      </c>
      <c r="L10" s="226">
        <f t="shared" si="1"/>
        <v>584069.41999999993</v>
      </c>
      <c r="M10" s="226">
        <f t="shared" si="1"/>
        <v>0</v>
      </c>
      <c r="N10" s="226">
        <f t="shared" si="1"/>
        <v>0</v>
      </c>
      <c r="O10" s="226">
        <f t="shared" ref="O10:T10" si="2">SUM(O11:O14)</f>
        <v>14631106.806000002</v>
      </c>
      <c r="P10" s="226">
        <f t="shared" si="2"/>
        <v>3329234.2</v>
      </c>
      <c r="Q10" s="226">
        <f t="shared" si="2"/>
        <v>0</v>
      </c>
      <c r="R10" s="226">
        <f t="shared" si="2"/>
        <v>0</v>
      </c>
      <c r="S10" s="226">
        <f t="shared" si="2"/>
        <v>0</v>
      </c>
      <c r="T10" s="226">
        <f t="shared" si="2"/>
        <v>153000</v>
      </c>
      <c r="U10" s="204"/>
      <c r="V10" s="205">
        <v>71289000</v>
      </c>
      <c r="W10" s="222">
        <f>V10-C9</f>
        <v>1209269.8999999911</v>
      </c>
      <c r="Y10" s="222">
        <f>SUM(D9:T9)</f>
        <v>70079730.100000009</v>
      </c>
    </row>
    <row r="11" spans="1:25" ht="20.100000000000001" customHeight="1">
      <c r="A11" s="70">
        <v>1</v>
      </c>
      <c r="B11" s="208" t="s">
        <v>58</v>
      </c>
      <c r="C11" s="215">
        <f>SUM(D11:L11)+SUM(O11:T11)</f>
        <v>11533275.180000002</v>
      </c>
      <c r="D11" s="215"/>
      <c r="E11" s="215"/>
      <c r="F11" s="215"/>
      <c r="G11" s="215"/>
      <c r="H11" s="215"/>
      <c r="I11" s="215"/>
      <c r="J11" s="215"/>
      <c r="K11" s="215"/>
      <c r="L11" s="215">
        <v>87540.173999999999</v>
      </c>
      <c r="M11" s="215"/>
      <c r="N11" s="215"/>
      <c r="O11" s="215">
        <v>11246557.806000002</v>
      </c>
      <c r="P11" s="215">
        <v>131177.20000000001</v>
      </c>
      <c r="Q11" s="215"/>
      <c r="R11" s="215"/>
      <c r="S11" s="215"/>
      <c r="T11" s="215">
        <v>68000</v>
      </c>
      <c r="V11" s="19">
        <v>70079730</v>
      </c>
      <c r="W11" s="223">
        <f>V11-C9</f>
        <v>-0.10000000894069672</v>
      </c>
      <c r="Y11" s="223">
        <f>C9-Y10</f>
        <v>0</v>
      </c>
    </row>
    <row r="12" spans="1:25" ht="20.100000000000001" customHeight="1">
      <c r="A12" s="70">
        <v>2</v>
      </c>
      <c r="B12" s="208" t="s">
        <v>52</v>
      </c>
      <c r="C12" s="215">
        <f>SUM(D12:L12)+SUM(O12:T12)</f>
        <v>2044168.0459999999</v>
      </c>
      <c r="D12" s="215"/>
      <c r="E12" s="215"/>
      <c r="F12" s="215"/>
      <c r="G12" s="215"/>
      <c r="H12" s="215"/>
      <c r="I12" s="215"/>
      <c r="J12" s="215"/>
      <c r="K12" s="215">
        <v>50000</v>
      </c>
      <c r="L12" s="215">
        <v>496529.24599999998</v>
      </c>
      <c r="M12" s="215"/>
      <c r="N12" s="215"/>
      <c r="O12" s="215">
        <v>1167947.7999999998</v>
      </c>
      <c r="P12" s="215">
        <v>297691</v>
      </c>
      <c r="Q12" s="215"/>
      <c r="R12" s="215"/>
      <c r="S12" s="215"/>
      <c r="T12" s="215">
        <v>32000</v>
      </c>
      <c r="V12" s="223">
        <f>T9+C9</f>
        <v>70522730.100000009</v>
      </c>
      <c r="W12" s="223">
        <f>V12-V11</f>
        <v>443000.10000000894</v>
      </c>
    </row>
    <row r="13" spans="1:25" ht="20.100000000000001" customHeight="1">
      <c r="A13" s="70">
        <v>3</v>
      </c>
      <c r="B13" s="208" t="s">
        <v>48</v>
      </c>
      <c r="C13" s="215">
        <f t="shared" ref="C13:C14" si="3">SUM(D13:L13)+SUM(O13:T13)</f>
        <v>4639415.04</v>
      </c>
      <c r="D13" s="215"/>
      <c r="E13" s="215"/>
      <c r="F13" s="215"/>
      <c r="G13" s="215">
        <v>150400</v>
      </c>
      <c r="H13" s="215">
        <v>140000</v>
      </c>
      <c r="I13" s="215">
        <v>45000</v>
      </c>
      <c r="J13" s="215"/>
      <c r="K13" s="215"/>
      <c r="L13" s="215"/>
      <c r="M13" s="215"/>
      <c r="N13" s="215"/>
      <c r="O13" s="215">
        <v>1375649.04</v>
      </c>
      <c r="P13" s="215">
        <v>2900366</v>
      </c>
      <c r="Q13" s="215"/>
      <c r="R13" s="215"/>
      <c r="S13" s="215"/>
      <c r="T13" s="215">
        <v>28000</v>
      </c>
    </row>
    <row r="14" spans="1:25" ht="20.100000000000001" customHeight="1">
      <c r="A14" s="70">
        <v>4</v>
      </c>
      <c r="B14" s="208" t="s">
        <v>157</v>
      </c>
      <c r="C14" s="215">
        <f t="shared" si="3"/>
        <v>865952.15999999992</v>
      </c>
      <c r="D14" s="215"/>
      <c r="E14" s="215"/>
      <c r="F14" s="215"/>
      <c r="G14" s="215"/>
      <c r="H14" s="215"/>
      <c r="I14" s="215"/>
      <c r="J14" s="215"/>
      <c r="K14" s="215"/>
      <c r="L14" s="215"/>
      <c r="M14" s="215"/>
      <c r="N14" s="215"/>
      <c r="O14" s="215">
        <v>840952.15999999992</v>
      </c>
      <c r="P14" s="215"/>
      <c r="Q14" s="215"/>
      <c r="R14" s="215"/>
      <c r="S14" s="215"/>
      <c r="T14" s="215">
        <v>25000</v>
      </c>
      <c r="W14" s="19">
        <v>22190380</v>
      </c>
    </row>
    <row r="15" spans="1:25" s="80" customFormat="1" ht="22.5" customHeight="1">
      <c r="A15" s="67" t="s">
        <v>3</v>
      </c>
      <c r="B15" s="71" t="s">
        <v>212</v>
      </c>
      <c r="C15" s="216">
        <f>SUM(C16:C22)</f>
        <v>38162165.186000004</v>
      </c>
      <c r="D15" s="216">
        <f>SUM(D16:D22)</f>
        <v>37960165.186000004</v>
      </c>
      <c r="E15" s="216">
        <f t="shared" ref="E15:R15" si="4">SUM(E16:E22)</f>
        <v>0</v>
      </c>
      <c r="F15" s="216">
        <f t="shared" si="4"/>
        <v>0</v>
      </c>
      <c r="G15" s="216">
        <f t="shared" si="4"/>
        <v>0</v>
      </c>
      <c r="H15" s="216">
        <f t="shared" si="4"/>
        <v>0</v>
      </c>
      <c r="I15" s="216">
        <f t="shared" si="4"/>
        <v>0</v>
      </c>
      <c r="J15" s="216">
        <f t="shared" si="4"/>
        <v>0</v>
      </c>
      <c r="K15" s="216">
        <f t="shared" si="4"/>
        <v>0</v>
      </c>
      <c r="L15" s="216">
        <f t="shared" si="4"/>
        <v>0</v>
      </c>
      <c r="M15" s="216">
        <f t="shared" si="4"/>
        <v>0</v>
      </c>
      <c r="N15" s="216">
        <f t="shared" si="4"/>
        <v>0</v>
      </c>
      <c r="O15" s="216">
        <f t="shared" si="4"/>
        <v>0</v>
      </c>
      <c r="P15" s="216">
        <f t="shared" si="4"/>
        <v>0</v>
      </c>
      <c r="Q15" s="216">
        <f t="shared" si="4"/>
        <v>50000</v>
      </c>
      <c r="R15" s="216">
        <f t="shared" si="4"/>
        <v>0</v>
      </c>
      <c r="S15" s="216">
        <f>SUM(S16:S22)</f>
        <v>0</v>
      </c>
      <c r="T15" s="216">
        <f>SUM(T16:T22)</f>
        <v>152000</v>
      </c>
      <c r="W15" s="228">
        <f>W14-O9</f>
        <v>0.23900000005960464</v>
      </c>
    </row>
    <row r="16" spans="1:25" ht="20.100000000000001" customHeight="1">
      <c r="A16" s="70">
        <v>1</v>
      </c>
      <c r="B16" s="227" t="s">
        <v>201</v>
      </c>
      <c r="C16" s="215">
        <f>SUM(D16:L16)+SUM(O16:T16)</f>
        <v>3097331.6</v>
      </c>
      <c r="D16" s="214">
        <v>3084331.6</v>
      </c>
      <c r="E16" s="215"/>
      <c r="F16" s="215"/>
      <c r="G16" s="215"/>
      <c r="H16" s="215"/>
      <c r="I16" s="215"/>
      <c r="J16" s="215"/>
      <c r="K16" s="215"/>
      <c r="L16" s="215"/>
      <c r="M16" s="215"/>
      <c r="N16" s="215"/>
      <c r="O16" s="215"/>
      <c r="P16" s="215"/>
      <c r="Q16" s="215"/>
      <c r="R16" s="215"/>
      <c r="S16" s="215"/>
      <c r="T16" s="215">
        <v>13000</v>
      </c>
      <c r="U16" s="206"/>
    </row>
    <row r="17" spans="1:23" ht="20.100000000000001" customHeight="1">
      <c r="A17" s="70">
        <v>2</v>
      </c>
      <c r="B17" s="227" t="s">
        <v>202</v>
      </c>
      <c r="C17" s="215">
        <f t="shared" ref="C17:C24" si="5">SUM(D17:L17)+SUM(O17:T17)</f>
        <v>3759249.8</v>
      </c>
      <c r="D17" s="214">
        <v>3694249.8</v>
      </c>
      <c r="E17" s="215"/>
      <c r="F17" s="215"/>
      <c r="G17" s="215"/>
      <c r="H17" s="215"/>
      <c r="I17" s="215"/>
      <c r="J17" s="215"/>
      <c r="K17" s="215"/>
      <c r="L17" s="215"/>
      <c r="M17" s="215"/>
      <c r="N17" s="215"/>
      <c r="O17" s="215"/>
      <c r="P17" s="215"/>
      <c r="Q17" s="215">
        <v>50000</v>
      </c>
      <c r="R17" s="215"/>
      <c r="S17" s="215"/>
      <c r="T17" s="215">
        <v>15000</v>
      </c>
    </row>
    <row r="18" spans="1:23" ht="20.100000000000001" customHeight="1">
      <c r="A18" s="70">
        <v>3</v>
      </c>
      <c r="B18" s="227" t="s">
        <v>203</v>
      </c>
      <c r="C18" s="215">
        <f t="shared" si="5"/>
        <v>4538070.7</v>
      </c>
      <c r="D18" s="214">
        <v>4516070.7</v>
      </c>
      <c r="E18" s="215"/>
      <c r="F18" s="215"/>
      <c r="G18" s="215"/>
      <c r="H18" s="215"/>
      <c r="I18" s="215"/>
      <c r="J18" s="215"/>
      <c r="K18" s="215"/>
      <c r="L18" s="215"/>
      <c r="M18" s="215"/>
      <c r="N18" s="215"/>
      <c r="O18" s="215"/>
      <c r="P18" s="215"/>
      <c r="Q18" s="215"/>
      <c r="R18" s="215"/>
      <c r="S18" s="215"/>
      <c r="T18" s="215">
        <v>22000</v>
      </c>
    </row>
    <row r="19" spans="1:23" ht="20.100000000000001" customHeight="1">
      <c r="A19" s="70">
        <v>4</v>
      </c>
      <c r="B19" s="227" t="s">
        <v>204</v>
      </c>
      <c r="C19" s="215">
        <f t="shared" si="5"/>
        <v>9180477.3269999996</v>
      </c>
      <c r="D19" s="214">
        <v>9146477.3269999996</v>
      </c>
      <c r="E19" s="215"/>
      <c r="F19" s="215"/>
      <c r="G19" s="215"/>
      <c r="H19" s="215"/>
      <c r="I19" s="215"/>
      <c r="J19" s="215"/>
      <c r="K19" s="215"/>
      <c r="L19" s="215"/>
      <c r="M19" s="215"/>
      <c r="N19" s="215"/>
      <c r="O19" s="215"/>
      <c r="P19" s="215"/>
      <c r="Q19" s="215"/>
      <c r="R19" s="215"/>
      <c r="S19" s="215"/>
      <c r="T19" s="215">
        <v>34000</v>
      </c>
      <c r="W19" s="223">
        <v>443000</v>
      </c>
    </row>
    <row r="20" spans="1:23" ht="20.100000000000001" customHeight="1">
      <c r="A20" s="70">
        <v>5</v>
      </c>
      <c r="B20" s="227" t="s">
        <v>205</v>
      </c>
      <c r="C20" s="215">
        <f t="shared" si="5"/>
        <v>9478345.7589999996</v>
      </c>
      <c r="D20" s="214">
        <v>9438345.7589999996</v>
      </c>
      <c r="E20" s="215"/>
      <c r="F20" s="215"/>
      <c r="G20" s="215"/>
      <c r="H20" s="215"/>
      <c r="I20" s="215"/>
      <c r="J20" s="215"/>
      <c r="K20" s="215"/>
      <c r="L20" s="215"/>
      <c r="M20" s="215"/>
      <c r="N20" s="215"/>
      <c r="O20" s="215"/>
      <c r="P20" s="215"/>
      <c r="Q20" s="215"/>
      <c r="R20" s="215"/>
      <c r="S20" s="215"/>
      <c r="T20" s="215">
        <v>40000</v>
      </c>
    </row>
    <row r="21" spans="1:23" ht="20.100000000000001" customHeight="1">
      <c r="A21" s="70">
        <v>6</v>
      </c>
      <c r="B21" s="227" t="s">
        <v>206</v>
      </c>
      <c r="C21" s="215">
        <f t="shared" si="5"/>
        <v>8011814</v>
      </c>
      <c r="D21" s="214">
        <v>7983814</v>
      </c>
      <c r="E21" s="215"/>
      <c r="F21" s="215"/>
      <c r="G21" s="215"/>
      <c r="H21" s="215"/>
      <c r="I21" s="215"/>
      <c r="J21" s="215"/>
      <c r="K21" s="215"/>
      <c r="L21" s="215"/>
      <c r="M21" s="215"/>
      <c r="N21" s="215"/>
      <c r="O21" s="215"/>
      <c r="P21" s="215"/>
      <c r="Q21" s="215"/>
      <c r="R21" s="215"/>
      <c r="S21" s="215"/>
      <c r="T21" s="215">
        <v>28000</v>
      </c>
    </row>
    <row r="22" spans="1:23" ht="20.100000000000001" customHeight="1">
      <c r="A22" s="70">
        <v>7</v>
      </c>
      <c r="B22" s="227" t="s">
        <v>207</v>
      </c>
      <c r="C22" s="215">
        <f t="shared" si="5"/>
        <v>96876</v>
      </c>
      <c r="D22" s="214">
        <v>96876</v>
      </c>
      <c r="E22" s="215"/>
      <c r="F22" s="215"/>
      <c r="G22" s="215"/>
      <c r="H22" s="215"/>
      <c r="I22" s="215"/>
      <c r="J22" s="215"/>
      <c r="K22" s="215"/>
      <c r="L22" s="215"/>
      <c r="M22" s="215"/>
      <c r="N22" s="215"/>
      <c r="O22" s="215"/>
      <c r="P22" s="215"/>
      <c r="Q22" s="215"/>
      <c r="R22" s="215"/>
      <c r="S22" s="215"/>
      <c r="T22" s="215"/>
      <c r="W22" s="223">
        <f>C9-C37</f>
        <v>68682130.100000009</v>
      </c>
    </row>
    <row r="23" spans="1:23" s="80" customFormat="1" ht="20.100000000000001" customHeight="1">
      <c r="A23" s="67" t="s">
        <v>4</v>
      </c>
      <c r="B23" s="209" t="s">
        <v>159</v>
      </c>
      <c r="C23" s="216">
        <f>SUM(C24:C25)</f>
        <v>5824585.8859999999</v>
      </c>
      <c r="D23" s="216">
        <f t="shared" ref="D23:S23" si="6">SUM(D24:D25)</f>
        <v>0</v>
      </c>
      <c r="E23" s="216">
        <f t="shared" si="6"/>
        <v>0</v>
      </c>
      <c r="F23" s="216">
        <f t="shared" si="6"/>
        <v>0</v>
      </c>
      <c r="G23" s="216">
        <f t="shared" si="6"/>
        <v>0</v>
      </c>
      <c r="H23" s="216">
        <f t="shared" si="6"/>
        <v>0</v>
      </c>
      <c r="I23" s="216">
        <f t="shared" si="6"/>
        <v>0</v>
      </c>
      <c r="J23" s="216">
        <f t="shared" si="6"/>
        <v>0</v>
      </c>
      <c r="K23" s="216">
        <f t="shared" si="6"/>
        <v>0</v>
      </c>
      <c r="L23" s="216">
        <f t="shared" si="6"/>
        <v>0</v>
      </c>
      <c r="M23" s="216">
        <f t="shared" si="6"/>
        <v>0</v>
      </c>
      <c r="N23" s="216">
        <f t="shared" si="6"/>
        <v>0</v>
      </c>
      <c r="O23" s="216">
        <f>SUM(O24:O25)</f>
        <v>5721585.8859999999</v>
      </c>
      <c r="P23" s="216">
        <f t="shared" si="6"/>
        <v>0</v>
      </c>
      <c r="Q23" s="216">
        <f t="shared" si="6"/>
        <v>0</v>
      </c>
      <c r="R23" s="216">
        <f t="shared" si="6"/>
        <v>0</v>
      </c>
      <c r="S23" s="216">
        <f t="shared" si="6"/>
        <v>0</v>
      </c>
      <c r="T23" s="216">
        <f>SUM(T24:T25)</f>
        <v>103000</v>
      </c>
      <c r="W23" s="228">
        <f>W22-'B35. NĐ31'!N14</f>
        <v>68682130.100000009</v>
      </c>
    </row>
    <row r="24" spans="1:23" ht="20.100000000000001" customHeight="1">
      <c r="A24" s="70">
        <v>1</v>
      </c>
      <c r="B24" s="208" t="s">
        <v>209</v>
      </c>
      <c r="C24" s="215">
        <f t="shared" si="5"/>
        <v>3210821.7199999997</v>
      </c>
      <c r="D24" s="215"/>
      <c r="E24" s="215"/>
      <c r="F24" s="215"/>
      <c r="G24" s="215"/>
      <c r="H24" s="215"/>
      <c r="I24" s="215"/>
      <c r="J24" s="215"/>
      <c r="K24" s="215"/>
      <c r="L24" s="215"/>
      <c r="M24" s="215"/>
      <c r="N24" s="215"/>
      <c r="O24" s="215">
        <v>3140821.7199999997</v>
      </c>
      <c r="P24" s="215"/>
      <c r="Q24" s="215"/>
      <c r="R24" s="215"/>
      <c r="S24" s="215"/>
      <c r="T24" s="215">
        <v>70000</v>
      </c>
    </row>
    <row r="25" spans="1:23" ht="20.100000000000001" customHeight="1">
      <c r="A25" s="70">
        <v>2</v>
      </c>
      <c r="B25" s="208" t="s">
        <v>210</v>
      </c>
      <c r="C25" s="215">
        <f>SUM(D25:L25)+SUM(O25:T25)</f>
        <v>2613764.1660000002</v>
      </c>
      <c r="D25" s="215"/>
      <c r="E25" s="215"/>
      <c r="F25" s="215"/>
      <c r="G25" s="215"/>
      <c r="H25" s="215"/>
      <c r="I25" s="215"/>
      <c r="J25" s="215"/>
      <c r="K25" s="215"/>
      <c r="L25" s="215"/>
      <c r="M25" s="215"/>
      <c r="N25" s="215"/>
      <c r="O25" s="215">
        <v>2580764.1660000002</v>
      </c>
      <c r="P25" s="215"/>
      <c r="Q25" s="215"/>
      <c r="R25" s="215"/>
      <c r="S25" s="215"/>
      <c r="T25" s="215">
        <v>33000</v>
      </c>
    </row>
    <row r="26" spans="1:23" s="188" customFormat="1" ht="25.5">
      <c r="A26" s="67" t="s">
        <v>17</v>
      </c>
      <c r="B26" s="71" t="s">
        <v>213</v>
      </c>
      <c r="C26" s="216"/>
      <c r="D26" s="216"/>
      <c r="E26" s="216"/>
      <c r="F26" s="216"/>
      <c r="G26" s="216"/>
      <c r="H26" s="216"/>
      <c r="I26" s="216"/>
      <c r="J26" s="216"/>
      <c r="K26" s="216"/>
      <c r="L26" s="216"/>
      <c r="M26" s="216"/>
      <c r="N26" s="216"/>
      <c r="O26" s="216"/>
      <c r="P26" s="216"/>
      <c r="Q26" s="216"/>
      <c r="R26" s="216"/>
      <c r="S26" s="216"/>
      <c r="T26" s="216"/>
    </row>
    <row r="27" spans="1:23" s="188" customFormat="1" ht="25.5">
      <c r="A27" s="67" t="s">
        <v>54</v>
      </c>
      <c r="B27" s="209" t="s">
        <v>253</v>
      </c>
      <c r="C27" s="216">
        <f>SUM(C28:C29)</f>
        <v>1407910.953</v>
      </c>
      <c r="D27" s="216">
        <f>SUM(D28:D29)</f>
        <v>0</v>
      </c>
      <c r="E27" s="216">
        <f>SUM(E28:E29)</f>
        <v>945130.95299999998</v>
      </c>
      <c r="F27" s="216">
        <f>SUM(F28:F29)</f>
        <v>448920</v>
      </c>
      <c r="G27" s="216">
        <f t="shared" ref="G27:S27" si="7">SUM(G28:G29)</f>
        <v>0</v>
      </c>
      <c r="H27" s="216">
        <f t="shared" si="7"/>
        <v>0</v>
      </c>
      <c r="I27" s="216">
        <f t="shared" si="7"/>
        <v>0</v>
      </c>
      <c r="J27" s="216">
        <f t="shared" si="7"/>
        <v>0</v>
      </c>
      <c r="K27" s="216">
        <f t="shared" si="7"/>
        <v>0</v>
      </c>
      <c r="L27" s="216">
        <f t="shared" si="7"/>
        <v>0</v>
      </c>
      <c r="M27" s="216">
        <f t="shared" si="7"/>
        <v>0</v>
      </c>
      <c r="N27" s="216">
        <f t="shared" si="7"/>
        <v>0</v>
      </c>
      <c r="O27" s="216">
        <f t="shared" si="7"/>
        <v>0</v>
      </c>
      <c r="P27" s="216">
        <f t="shared" si="7"/>
        <v>0</v>
      </c>
      <c r="Q27" s="216">
        <f t="shared" si="7"/>
        <v>13860</v>
      </c>
      <c r="R27" s="216"/>
      <c r="S27" s="216">
        <f t="shared" si="7"/>
        <v>0</v>
      </c>
      <c r="T27" s="216">
        <f>SUM(T28:T29)</f>
        <v>0</v>
      </c>
    </row>
    <row r="28" spans="1:23" s="185" customFormat="1" ht="20.100000000000001" customHeight="1">
      <c r="A28" s="70">
        <v>1</v>
      </c>
      <c r="B28" s="208" t="s">
        <v>160</v>
      </c>
      <c r="C28" s="215">
        <f t="shared" ref="C28:C29" si="8">SUM(D28:L28)+SUM(O28:T28)</f>
        <v>462780</v>
      </c>
      <c r="D28" s="215"/>
      <c r="E28" s="215"/>
      <c r="F28" s="214">
        <v>448920</v>
      </c>
      <c r="G28" s="215"/>
      <c r="H28" s="215"/>
      <c r="I28" s="215"/>
      <c r="J28" s="215"/>
      <c r="K28" s="215"/>
      <c r="L28" s="215"/>
      <c r="M28" s="215"/>
      <c r="N28" s="215"/>
      <c r="O28" s="215"/>
      <c r="P28" s="215"/>
      <c r="Q28" s="215">
        <v>13860</v>
      </c>
      <c r="R28" s="215"/>
      <c r="S28" s="215"/>
      <c r="T28" s="215"/>
    </row>
    <row r="29" spans="1:23" s="185" customFormat="1" ht="20.100000000000001" customHeight="1">
      <c r="A29" s="70">
        <v>2</v>
      </c>
      <c r="B29" s="208" t="s">
        <v>190</v>
      </c>
      <c r="C29" s="215">
        <f t="shared" si="8"/>
        <v>945130.95299999998</v>
      </c>
      <c r="D29" s="215"/>
      <c r="E29" s="214">
        <v>945130.95299999998</v>
      </c>
      <c r="F29" s="215"/>
      <c r="G29" s="215"/>
      <c r="H29" s="215"/>
      <c r="I29" s="215"/>
      <c r="J29" s="215"/>
      <c r="K29" s="215"/>
      <c r="L29" s="215"/>
      <c r="M29" s="215"/>
      <c r="N29" s="215"/>
      <c r="O29" s="215"/>
      <c r="P29" s="215"/>
      <c r="Q29" s="215"/>
      <c r="R29" s="215"/>
      <c r="S29" s="215"/>
      <c r="T29" s="215"/>
    </row>
    <row r="30" spans="1:23" s="188" customFormat="1" ht="27" customHeight="1">
      <c r="A30" s="67" t="s">
        <v>55</v>
      </c>
      <c r="B30" s="71" t="s">
        <v>39</v>
      </c>
      <c r="C30" s="216">
        <f>+C31+C36</f>
        <v>4204657.6490000002</v>
      </c>
      <c r="D30" s="216">
        <f t="shared" ref="D30:T30" si="9">+D31+D36</f>
        <v>1778000</v>
      </c>
      <c r="E30" s="216">
        <f t="shared" si="9"/>
        <v>0</v>
      </c>
      <c r="F30" s="216">
        <f t="shared" si="9"/>
        <v>0</v>
      </c>
      <c r="G30" s="216">
        <f t="shared" si="9"/>
        <v>0</v>
      </c>
      <c r="H30" s="216">
        <f t="shared" si="9"/>
        <v>0</v>
      </c>
      <c r="I30" s="216">
        <f t="shared" si="9"/>
        <v>0</v>
      </c>
      <c r="J30" s="216">
        <f t="shared" si="9"/>
        <v>0</v>
      </c>
      <c r="K30" s="216">
        <f t="shared" si="9"/>
        <v>0</v>
      </c>
      <c r="L30" s="216">
        <f t="shared" si="9"/>
        <v>361030.58</v>
      </c>
      <c r="M30" s="216">
        <f t="shared" si="9"/>
        <v>0</v>
      </c>
      <c r="N30" s="216">
        <f t="shared" si="9"/>
        <v>0</v>
      </c>
      <c r="O30" s="216">
        <f t="shared" si="9"/>
        <v>1837687.0689999999</v>
      </c>
      <c r="P30" s="216">
        <f t="shared" si="9"/>
        <v>0</v>
      </c>
      <c r="Q30" s="216">
        <f t="shared" si="9"/>
        <v>192940</v>
      </c>
      <c r="R30" s="216">
        <f t="shared" si="9"/>
        <v>0</v>
      </c>
      <c r="S30" s="216">
        <f t="shared" si="9"/>
        <v>0</v>
      </c>
      <c r="T30" s="216">
        <f t="shared" si="9"/>
        <v>35000</v>
      </c>
    </row>
    <row r="31" spans="1:23" s="185" customFormat="1" ht="26.25" customHeight="1">
      <c r="A31" s="70">
        <v>1</v>
      </c>
      <c r="B31" s="208" t="s">
        <v>31</v>
      </c>
      <c r="C31" s="215">
        <f>SUM(C32:C35)</f>
        <v>3761657.6490000002</v>
      </c>
      <c r="D31" s="215">
        <f t="shared" ref="D31:T31" si="10">SUM(D32:D35)</f>
        <v>1626000</v>
      </c>
      <c r="E31" s="215">
        <f t="shared" si="10"/>
        <v>0</v>
      </c>
      <c r="F31" s="215">
        <f t="shared" si="10"/>
        <v>0</v>
      </c>
      <c r="G31" s="215">
        <f t="shared" si="10"/>
        <v>0</v>
      </c>
      <c r="H31" s="215">
        <f t="shared" si="10"/>
        <v>0</v>
      </c>
      <c r="I31" s="215">
        <f t="shared" si="10"/>
        <v>0</v>
      </c>
      <c r="J31" s="215">
        <f t="shared" si="10"/>
        <v>0</v>
      </c>
      <c r="K31" s="215">
        <f t="shared" si="10"/>
        <v>0</v>
      </c>
      <c r="L31" s="215">
        <f t="shared" si="10"/>
        <v>336030.58</v>
      </c>
      <c r="M31" s="215">
        <f t="shared" si="10"/>
        <v>0</v>
      </c>
      <c r="N31" s="215">
        <f t="shared" si="10"/>
        <v>0</v>
      </c>
      <c r="O31" s="215">
        <f t="shared" si="10"/>
        <v>1581687.0689999999</v>
      </c>
      <c r="P31" s="215">
        <f t="shared" si="10"/>
        <v>0</v>
      </c>
      <c r="Q31" s="215">
        <f t="shared" si="10"/>
        <v>182940</v>
      </c>
      <c r="R31" s="215">
        <f t="shared" si="10"/>
        <v>0</v>
      </c>
      <c r="S31" s="215">
        <f t="shared" si="10"/>
        <v>0</v>
      </c>
      <c r="T31" s="215">
        <f t="shared" si="10"/>
        <v>35000</v>
      </c>
    </row>
    <row r="32" spans="1:23" s="207" customFormat="1" ht="27" customHeight="1">
      <c r="A32" s="72" t="s">
        <v>191</v>
      </c>
      <c r="B32" s="210" t="s">
        <v>32</v>
      </c>
      <c r="C32" s="217">
        <f>SUM(D32:L32)+SUM(O32:T32)</f>
        <v>361030.58</v>
      </c>
      <c r="D32" s="218"/>
      <c r="E32" s="218"/>
      <c r="F32" s="218"/>
      <c r="G32" s="218"/>
      <c r="H32" s="218"/>
      <c r="I32" s="218"/>
      <c r="J32" s="218"/>
      <c r="K32" s="218"/>
      <c r="L32" s="218">
        <f>336030.58</f>
        <v>336030.58</v>
      </c>
      <c r="M32" s="218"/>
      <c r="N32" s="218"/>
      <c r="O32" s="218"/>
      <c r="P32" s="218"/>
      <c r="Q32" s="218"/>
      <c r="R32" s="218"/>
      <c r="S32" s="218"/>
      <c r="T32" s="218">
        <v>25000</v>
      </c>
      <c r="W32" s="207">
        <v>4642968</v>
      </c>
    </row>
    <row r="33" spans="1:23" s="207" customFormat="1" ht="27" customHeight="1">
      <c r="A33" s="72" t="s">
        <v>191</v>
      </c>
      <c r="B33" s="210" t="s">
        <v>23</v>
      </c>
      <c r="C33" s="217">
        <f>SUM(D33:L33)+SUM(O33:R33)</f>
        <v>1581687.0689999999</v>
      </c>
      <c r="D33" s="218"/>
      <c r="E33" s="218"/>
      <c r="F33" s="218"/>
      <c r="G33" s="218"/>
      <c r="H33" s="218"/>
      <c r="I33" s="218"/>
      <c r="J33" s="218"/>
      <c r="K33" s="218"/>
      <c r="L33" s="218"/>
      <c r="M33" s="218"/>
      <c r="N33" s="218"/>
      <c r="O33" s="218">
        <v>1581687.0689999999</v>
      </c>
      <c r="P33" s="218"/>
      <c r="Q33" s="218"/>
      <c r="R33" s="218"/>
      <c r="S33" s="218"/>
      <c r="T33" s="218"/>
      <c r="W33" s="230">
        <f>W32-C30</f>
        <v>438310.35099999979</v>
      </c>
    </row>
    <row r="34" spans="1:23" s="207" customFormat="1" ht="27" customHeight="1">
      <c r="A34" s="72" t="s">
        <v>191</v>
      </c>
      <c r="B34" s="210" t="s">
        <v>38</v>
      </c>
      <c r="C34" s="217">
        <f>SUM(D34:L34)+SUM(O34:R34)</f>
        <v>1626000</v>
      </c>
      <c r="D34" s="217">
        <v>1626000</v>
      </c>
      <c r="E34" s="218"/>
      <c r="F34" s="218"/>
      <c r="G34" s="218"/>
      <c r="H34" s="218"/>
      <c r="I34" s="218"/>
      <c r="J34" s="218"/>
      <c r="K34" s="218"/>
      <c r="L34" s="218"/>
      <c r="M34" s="218"/>
      <c r="N34" s="218"/>
      <c r="O34" s="218"/>
      <c r="P34" s="218"/>
      <c r="Q34" s="218"/>
      <c r="R34" s="218"/>
      <c r="S34" s="218"/>
      <c r="T34" s="218"/>
      <c r="W34" s="230">
        <f>C30+C37</f>
        <v>5602257.6490000002</v>
      </c>
    </row>
    <row r="35" spans="1:23" s="207" customFormat="1" ht="27" customHeight="1">
      <c r="A35" s="72" t="s">
        <v>191</v>
      </c>
      <c r="B35" s="211" t="s">
        <v>173</v>
      </c>
      <c r="C35" s="217">
        <f>SUM(D35:L35)+SUM(O35:T35)</f>
        <v>192940</v>
      </c>
      <c r="D35" s="218"/>
      <c r="E35" s="218"/>
      <c r="F35" s="218"/>
      <c r="G35" s="218"/>
      <c r="H35" s="218"/>
      <c r="I35" s="218"/>
      <c r="J35" s="218"/>
      <c r="K35" s="218"/>
      <c r="L35" s="218"/>
      <c r="M35" s="218"/>
      <c r="N35" s="218"/>
      <c r="O35" s="218"/>
      <c r="P35" s="218"/>
      <c r="Q35" s="218">
        <f>246800-Q17-Q28</f>
        <v>182940</v>
      </c>
      <c r="R35" s="218"/>
      <c r="S35" s="218"/>
      <c r="T35" s="218">
        <v>10000</v>
      </c>
    </row>
    <row r="36" spans="1:23" s="207" customFormat="1" ht="27" customHeight="1">
      <c r="A36" s="70">
        <v>2</v>
      </c>
      <c r="B36" s="208" t="s">
        <v>50</v>
      </c>
      <c r="C36" s="214">
        <f>SUM(D36:L36)+SUM(O36:S36)</f>
        <v>443000</v>
      </c>
      <c r="D36" s="215">
        <v>152000</v>
      </c>
      <c r="E36" s="215"/>
      <c r="F36" s="215"/>
      <c r="G36" s="215"/>
      <c r="H36" s="215"/>
      <c r="I36" s="215"/>
      <c r="J36" s="215"/>
      <c r="K36" s="215"/>
      <c r="L36" s="215">
        <v>25000</v>
      </c>
      <c r="M36" s="215"/>
      <c r="N36" s="215"/>
      <c r="O36" s="215">
        <v>256000</v>
      </c>
      <c r="P36" s="215"/>
      <c r="Q36" s="215">
        <v>10000</v>
      </c>
      <c r="R36" s="215"/>
      <c r="S36" s="215"/>
      <c r="T36" s="215"/>
    </row>
    <row r="37" spans="1:23" s="188" customFormat="1" ht="26.25" customHeight="1">
      <c r="A37" s="67" t="s">
        <v>56</v>
      </c>
      <c r="B37" s="209" t="s">
        <v>163</v>
      </c>
      <c r="C37" s="219">
        <f>SUM(D37:L37)+SUM(O37:R37)</f>
        <v>1397600</v>
      </c>
      <c r="D37" s="216"/>
      <c r="E37" s="216"/>
      <c r="F37" s="216"/>
      <c r="G37" s="216"/>
      <c r="H37" s="216"/>
      <c r="I37" s="216"/>
      <c r="J37" s="216"/>
      <c r="K37" s="216"/>
      <c r="L37" s="216"/>
      <c r="M37" s="216"/>
      <c r="N37" s="216"/>
      <c r="O37" s="216"/>
      <c r="P37" s="216"/>
      <c r="Q37" s="216"/>
      <c r="R37" s="216">
        <f>SUM(R38:R39)</f>
        <v>1397600</v>
      </c>
      <c r="S37" s="216"/>
      <c r="T37" s="216"/>
    </row>
    <row r="38" spans="1:23" s="188" customFormat="1" ht="21" customHeight="1">
      <c r="A38" s="70">
        <v>1</v>
      </c>
      <c r="B38" s="208" t="s">
        <v>264</v>
      </c>
      <c r="C38" s="214">
        <f t="shared" ref="C38:C39" si="11">SUM(D38:L38)+SUM(O38:T38)</f>
        <v>1352352</v>
      </c>
      <c r="D38" s="215"/>
      <c r="E38" s="215"/>
      <c r="F38" s="215"/>
      <c r="G38" s="215"/>
      <c r="H38" s="215"/>
      <c r="I38" s="215"/>
      <c r="J38" s="215"/>
      <c r="K38" s="215"/>
      <c r="L38" s="215"/>
      <c r="M38" s="215"/>
      <c r="N38" s="215"/>
      <c r="O38" s="215"/>
      <c r="P38" s="215"/>
      <c r="Q38" s="215"/>
      <c r="R38" s="215">
        <v>1352352</v>
      </c>
      <c r="S38" s="215"/>
      <c r="T38" s="215"/>
    </row>
    <row r="39" spans="1:23" s="188" customFormat="1" ht="21" customHeight="1">
      <c r="A39" s="70">
        <v>2</v>
      </c>
      <c r="B39" s="208" t="s">
        <v>52</v>
      </c>
      <c r="C39" s="214">
        <f t="shared" si="11"/>
        <v>45248</v>
      </c>
      <c r="D39" s="215"/>
      <c r="E39" s="215"/>
      <c r="F39" s="215"/>
      <c r="G39" s="215"/>
      <c r="H39" s="215"/>
      <c r="I39" s="215"/>
      <c r="J39" s="215"/>
      <c r="K39" s="215"/>
      <c r="L39" s="215"/>
      <c r="M39" s="215"/>
      <c r="N39" s="215"/>
      <c r="O39" s="215"/>
      <c r="P39" s="215"/>
      <c r="Q39" s="215"/>
      <c r="R39" s="215">
        <v>45248</v>
      </c>
      <c r="S39" s="215"/>
      <c r="T39" s="215"/>
    </row>
    <row r="40" spans="1:23" s="188" customFormat="1" ht="30" customHeight="1">
      <c r="A40" s="67" t="s">
        <v>59</v>
      </c>
      <c r="B40" s="209" t="s">
        <v>164</v>
      </c>
      <c r="C40" s="214">
        <f t="shared" ref="C40" si="12">SUM(D40:L40)+SUM(O40:R40)</f>
        <v>0</v>
      </c>
      <c r="D40" s="216"/>
      <c r="E40" s="216"/>
      <c r="F40" s="216"/>
      <c r="G40" s="216"/>
      <c r="H40" s="216"/>
      <c r="I40" s="216"/>
      <c r="J40" s="216"/>
      <c r="K40" s="216"/>
      <c r="L40" s="216"/>
      <c r="M40" s="216"/>
      <c r="N40" s="216"/>
      <c r="O40" s="216"/>
      <c r="P40" s="216"/>
      <c r="Q40" s="216"/>
      <c r="R40" s="216"/>
      <c r="S40" s="216"/>
      <c r="T40" s="216"/>
    </row>
    <row r="41" spans="1:23" s="188" customFormat="1" ht="30" customHeight="1">
      <c r="A41" s="67" t="s">
        <v>60</v>
      </c>
      <c r="B41" s="209" t="s">
        <v>192</v>
      </c>
      <c r="C41" s="219"/>
      <c r="D41" s="216"/>
      <c r="E41" s="216"/>
      <c r="F41" s="216"/>
      <c r="G41" s="216"/>
      <c r="H41" s="216"/>
      <c r="I41" s="216"/>
      <c r="J41" s="216"/>
      <c r="K41" s="216"/>
      <c r="L41" s="216"/>
      <c r="M41" s="216"/>
      <c r="N41" s="216"/>
      <c r="O41" s="216"/>
      <c r="P41" s="216"/>
      <c r="Q41" s="216"/>
      <c r="R41" s="216"/>
      <c r="S41" s="216"/>
      <c r="T41" s="216"/>
    </row>
    <row r="42" spans="1:23" s="188" customFormat="1" ht="30" customHeight="1">
      <c r="A42" s="73" t="s">
        <v>61</v>
      </c>
      <c r="B42" s="212" t="s">
        <v>193</v>
      </c>
      <c r="C42" s="289">
        <f>SUM(D42:L42)+SUM(O42:Q42)</f>
        <v>0</v>
      </c>
      <c r="D42" s="220"/>
      <c r="E42" s="220"/>
      <c r="F42" s="220"/>
      <c r="G42" s="220"/>
      <c r="H42" s="220"/>
      <c r="I42" s="220"/>
      <c r="J42" s="220"/>
      <c r="K42" s="220"/>
      <c r="L42" s="220"/>
      <c r="M42" s="220"/>
      <c r="N42" s="220"/>
      <c r="O42" s="220"/>
      <c r="P42" s="220"/>
      <c r="Q42" s="220"/>
      <c r="R42" s="220"/>
      <c r="S42" s="220"/>
      <c r="T42" s="220"/>
    </row>
    <row r="43" spans="1:23">
      <c r="A43" s="429"/>
      <c r="B43" s="429"/>
      <c r="C43" s="429"/>
      <c r="D43" s="429"/>
      <c r="E43" s="429"/>
      <c r="F43" s="429"/>
      <c r="G43" s="429"/>
      <c r="H43" s="429"/>
      <c r="I43" s="429"/>
      <c r="J43" s="429"/>
      <c r="K43" s="429"/>
      <c r="L43" s="429"/>
      <c r="M43" s="429"/>
      <c r="N43" s="429"/>
      <c r="O43" s="429"/>
      <c r="P43" s="429"/>
      <c r="Q43" s="429"/>
      <c r="R43" s="429"/>
      <c r="S43" s="429"/>
      <c r="T43" s="19"/>
    </row>
    <row r="54" spans="2:20">
      <c r="B54" s="19"/>
      <c r="C54" s="19"/>
      <c r="D54" s="19"/>
      <c r="E54" s="19"/>
      <c r="F54" s="19"/>
      <c r="G54" s="19"/>
      <c r="H54" s="19"/>
      <c r="I54" s="19"/>
      <c r="J54" s="19"/>
      <c r="K54" s="19"/>
      <c r="L54" s="19"/>
      <c r="M54" s="19"/>
      <c r="N54" s="19"/>
      <c r="O54" s="19"/>
      <c r="P54" s="19"/>
      <c r="Q54" s="19"/>
      <c r="R54" s="19"/>
      <c r="S54" s="19"/>
      <c r="T54" s="19"/>
    </row>
    <row r="55" spans="2:20">
      <c r="B55" s="19"/>
      <c r="C55" s="19"/>
      <c r="D55" s="19"/>
      <c r="E55" s="19"/>
      <c r="F55" s="19"/>
      <c r="G55" s="19"/>
      <c r="H55" s="19"/>
      <c r="I55" s="19"/>
      <c r="J55" s="19"/>
      <c r="K55" s="19"/>
      <c r="L55" s="19"/>
      <c r="M55" s="19"/>
      <c r="N55" s="19"/>
      <c r="O55" s="19"/>
      <c r="P55" s="19"/>
      <c r="Q55" s="19"/>
      <c r="R55" s="19"/>
      <c r="S55" s="19"/>
      <c r="T55" s="19"/>
    </row>
    <row r="56" spans="2:20">
      <c r="B56" s="19"/>
      <c r="C56" s="19"/>
      <c r="D56" s="19"/>
      <c r="E56" s="19"/>
      <c r="F56" s="19"/>
      <c r="G56" s="19"/>
      <c r="H56" s="19"/>
      <c r="I56" s="19"/>
      <c r="J56" s="19"/>
      <c r="K56" s="19"/>
      <c r="L56" s="19"/>
      <c r="M56" s="19"/>
      <c r="N56" s="19"/>
      <c r="O56" s="19"/>
      <c r="P56" s="19"/>
      <c r="Q56" s="19"/>
      <c r="R56" s="19"/>
      <c r="S56" s="19"/>
      <c r="T56" s="19"/>
    </row>
    <row r="57" spans="2:20">
      <c r="B57" s="19"/>
      <c r="C57" s="19"/>
      <c r="D57" s="19"/>
      <c r="E57" s="19"/>
      <c r="F57" s="19"/>
      <c r="G57" s="19"/>
      <c r="H57" s="19"/>
      <c r="I57" s="19"/>
      <c r="J57" s="19"/>
      <c r="K57" s="19"/>
      <c r="L57" s="19"/>
      <c r="M57" s="19"/>
      <c r="N57" s="19"/>
      <c r="O57" s="19"/>
      <c r="P57" s="19"/>
      <c r="Q57" s="19"/>
      <c r="R57" s="19"/>
      <c r="S57" s="19"/>
      <c r="T57" s="19"/>
    </row>
    <row r="58" spans="2:20">
      <c r="B58" s="19"/>
      <c r="C58" s="19"/>
      <c r="D58" s="19"/>
      <c r="E58" s="19"/>
      <c r="F58" s="19"/>
      <c r="G58" s="19"/>
      <c r="H58" s="19"/>
      <c r="I58" s="19"/>
      <c r="J58" s="19"/>
      <c r="K58" s="19"/>
      <c r="L58" s="19"/>
      <c r="M58" s="19"/>
      <c r="N58" s="19"/>
      <c r="O58" s="19"/>
      <c r="P58" s="19"/>
      <c r="Q58" s="19"/>
      <c r="R58" s="19"/>
      <c r="S58" s="19"/>
      <c r="T58" s="19"/>
    </row>
    <row r="59" spans="2:20">
      <c r="B59" s="19"/>
      <c r="C59" s="19"/>
      <c r="D59" s="19"/>
      <c r="E59" s="19"/>
      <c r="F59" s="19"/>
      <c r="G59" s="19"/>
      <c r="H59" s="19"/>
      <c r="I59" s="19"/>
      <c r="J59" s="19"/>
      <c r="K59" s="19"/>
      <c r="L59" s="19"/>
      <c r="M59" s="19"/>
      <c r="N59" s="19"/>
      <c r="O59" s="19"/>
      <c r="P59" s="19"/>
      <c r="Q59" s="19"/>
      <c r="R59" s="19"/>
      <c r="S59" s="19"/>
      <c r="T59" s="19"/>
    </row>
    <row r="60" spans="2:20">
      <c r="B60" s="19"/>
      <c r="C60" s="19"/>
      <c r="D60" s="19"/>
      <c r="E60" s="19"/>
      <c r="F60" s="19"/>
      <c r="G60" s="19"/>
      <c r="H60" s="19"/>
      <c r="I60" s="19"/>
      <c r="J60" s="19"/>
      <c r="K60" s="19"/>
      <c r="L60" s="19"/>
      <c r="M60" s="19"/>
      <c r="N60" s="19"/>
      <c r="O60" s="19"/>
      <c r="P60" s="19"/>
      <c r="Q60" s="19"/>
      <c r="R60" s="19"/>
      <c r="S60" s="19"/>
      <c r="T60" s="19"/>
    </row>
    <row r="61" spans="2:20">
      <c r="B61" s="19"/>
      <c r="C61" s="19"/>
      <c r="D61" s="19"/>
      <c r="E61" s="19"/>
      <c r="F61" s="19"/>
      <c r="G61" s="19"/>
      <c r="H61" s="19"/>
      <c r="I61" s="19"/>
      <c r="J61" s="19"/>
      <c r="K61" s="19"/>
      <c r="L61" s="19"/>
      <c r="M61" s="19"/>
      <c r="N61" s="19"/>
      <c r="O61" s="19"/>
      <c r="P61" s="19"/>
      <c r="Q61" s="19"/>
      <c r="R61" s="19"/>
      <c r="S61" s="19"/>
      <c r="T61" s="19"/>
    </row>
    <row r="62" spans="2:20">
      <c r="B62" s="19"/>
      <c r="C62" s="19"/>
      <c r="D62" s="19"/>
      <c r="E62" s="19"/>
      <c r="F62" s="19"/>
      <c r="G62" s="19"/>
      <c r="H62" s="19"/>
      <c r="I62" s="19"/>
      <c r="J62" s="19"/>
      <c r="K62" s="19"/>
      <c r="L62" s="19"/>
      <c r="M62" s="19"/>
      <c r="N62" s="19"/>
      <c r="O62" s="19"/>
      <c r="P62" s="19"/>
      <c r="Q62" s="19"/>
      <c r="R62" s="19"/>
      <c r="S62" s="19"/>
      <c r="T62" s="19"/>
    </row>
    <row r="63" spans="2:20">
      <c r="B63" s="19"/>
      <c r="C63" s="19"/>
      <c r="D63" s="19"/>
      <c r="E63" s="19"/>
      <c r="F63" s="19"/>
      <c r="G63" s="19"/>
      <c r="H63" s="19"/>
      <c r="I63" s="19"/>
      <c r="J63" s="19"/>
      <c r="K63" s="19"/>
      <c r="L63" s="19"/>
      <c r="M63" s="19"/>
      <c r="N63" s="19"/>
      <c r="O63" s="19"/>
      <c r="P63" s="19"/>
      <c r="Q63" s="19"/>
      <c r="R63" s="19"/>
      <c r="S63" s="19"/>
      <c r="T63" s="19"/>
    </row>
    <row r="64" spans="2:20">
      <c r="B64" s="19"/>
      <c r="C64" s="19"/>
      <c r="D64" s="19"/>
      <c r="E64" s="19"/>
      <c r="F64" s="19"/>
      <c r="G64" s="19"/>
      <c r="H64" s="19"/>
      <c r="I64" s="19"/>
      <c r="J64" s="19"/>
      <c r="K64" s="19"/>
      <c r="L64" s="19"/>
      <c r="M64" s="19"/>
      <c r="N64" s="19"/>
      <c r="O64" s="19"/>
      <c r="P64" s="19"/>
      <c r="Q64" s="19"/>
      <c r="R64" s="19"/>
      <c r="S64" s="19"/>
      <c r="T64" s="19"/>
    </row>
    <row r="65" spans="2:20">
      <c r="B65" s="19"/>
      <c r="C65" s="19"/>
      <c r="D65" s="19"/>
      <c r="E65" s="19"/>
      <c r="F65" s="19"/>
      <c r="G65" s="19"/>
      <c r="H65" s="19"/>
      <c r="I65" s="19"/>
      <c r="J65" s="19"/>
      <c r="K65" s="19"/>
      <c r="L65" s="19"/>
      <c r="M65" s="19"/>
      <c r="N65" s="19"/>
      <c r="O65" s="19"/>
      <c r="P65" s="19"/>
      <c r="Q65" s="19"/>
      <c r="R65" s="19"/>
      <c r="S65" s="19"/>
      <c r="T65" s="19"/>
    </row>
    <row r="66" spans="2:20">
      <c r="B66" s="19"/>
      <c r="C66" s="19"/>
      <c r="D66" s="19"/>
      <c r="E66" s="19"/>
      <c r="F66" s="19"/>
      <c r="G66" s="19"/>
      <c r="H66" s="19"/>
      <c r="I66" s="19"/>
      <c r="J66" s="19"/>
      <c r="K66" s="19"/>
      <c r="L66" s="19"/>
      <c r="M66" s="19"/>
      <c r="N66" s="19"/>
      <c r="O66" s="19"/>
      <c r="P66" s="19"/>
      <c r="Q66" s="19"/>
      <c r="R66" s="19"/>
      <c r="S66" s="19"/>
      <c r="T66" s="19"/>
    </row>
    <row r="67" spans="2:20">
      <c r="B67" s="19"/>
      <c r="C67" s="19"/>
      <c r="D67" s="19"/>
      <c r="E67" s="19"/>
      <c r="F67" s="19"/>
      <c r="G67" s="19"/>
      <c r="H67" s="19"/>
      <c r="I67" s="19"/>
      <c r="J67" s="19"/>
      <c r="K67" s="19"/>
      <c r="L67" s="19"/>
      <c r="M67" s="19"/>
      <c r="N67" s="19"/>
      <c r="O67" s="19"/>
      <c r="P67" s="19"/>
      <c r="Q67" s="19"/>
      <c r="R67" s="19"/>
      <c r="S67" s="19"/>
      <c r="T67" s="19"/>
    </row>
    <row r="68" spans="2:20">
      <c r="B68" s="19"/>
      <c r="C68" s="19"/>
      <c r="D68" s="19"/>
      <c r="E68" s="19"/>
      <c r="F68" s="19"/>
      <c r="G68" s="19"/>
      <c r="H68" s="19"/>
      <c r="I68" s="19"/>
      <c r="J68" s="19"/>
      <c r="K68" s="19"/>
      <c r="L68" s="19"/>
      <c r="M68" s="19"/>
      <c r="N68" s="19"/>
      <c r="O68" s="19"/>
      <c r="P68" s="19"/>
      <c r="Q68" s="19"/>
      <c r="R68" s="19"/>
      <c r="S68" s="19"/>
      <c r="T68" s="19"/>
    </row>
    <row r="69" spans="2:20">
      <c r="B69" s="19"/>
      <c r="C69" s="19"/>
      <c r="D69" s="19"/>
      <c r="E69" s="19"/>
      <c r="F69" s="19"/>
      <c r="G69" s="19"/>
      <c r="H69" s="19"/>
      <c r="I69" s="19"/>
      <c r="J69" s="19"/>
      <c r="K69" s="19"/>
      <c r="L69" s="19"/>
      <c r="M69" s="19"/>
      <c r="N69" s="19"/>
      <c r="O69" s="19"/>
      <c r="P69" s="19"/>
      <c r="Q69" s="19"/>
      <c r="R69" s="19"/>
      <c r="S69" s="19"/>
      <c r="T69" s="19"/>
    </row>
    <row r="70" spans="2:20">
      <c r="B70" s="19"/>
      <c r="C70" s="19"/>
      <c r="D70" s="19"/>
      <c r="E70" s="19"/>
      <c r="F70" s="19"/>
      <c r="G70" s="19"/>
      <c r="H70" s="19"/>
      <c r="I70" s="19"/>
      <c r="J70" s="19"/>
      <c r="K70" s="19"/>
      <c r="L70" s="19"/>
      <c r="M70" s="19"/>
      <c r="N70" s="19"/>
      <c r="O70" s="19"/>
      <c r="P70" s="19"/>
      <c r="Q70" s="19"/>
      <c r="R70" s="19"/>
      <c r="S70" s="19"/>
      <c r="T70" s="19"/>
    </row>
    <row r="71" spans="2:20">
      <c r="B71" s="19"/>
      <c r="C71" s="19"/>
      <c r="D71" s="19"/>
      <c r="E71" s="19"/>
      <c r="F71" s="19"/>
      <c r="G71" s="19"/>
      <c r="H71" s="19"/>
      <c r="I71" s="19"/>
      <c r="J71" s="19"/>
      <c r="K71" s="19"/>
      <c r="L71" s="19"/>
      <c r="M71" s="19"/>
      <c r="N71" s="19"/>
      <c r="O71" s="19"/>
      <c r="P71" s="19"/>
      <c r="Q71" s="19"/>
      <c r="R71" s="19"/>
      <c r="S71" s="19"/>
      <c r="T71" s="19"/>
    </row>
    <row r="72" spans="2:20">
      <c r="B72" s="19"/>
      <c r="C72" s="19"/>
      <c r="D72" s="19"/>
      <c r="E72" s="19"/>
      <c r="F72" s="19"/>
      <c r="G72" s="19"/>
      <c r="H72" s="19"/>
      <c r="I72" s="19"/>
      <c r="J72" s="19"/>
      <c r="K72" s="19"/>
      <c r="L72" s="19"/>
      <c r="M72" s="19"/>
      <c r="N72" s="19"/>
      <c r="O72" s="19"/>
      <c r="P72" s="19"/>
      <c r="Q72" s="19"/>
      <c r="R72" s="19"/>
      <c r="S72" s="19"/>
      <c r="T72" s="19"/>
    </row>
    <row r="73" spans="2:20">
      <c r="B73" s="19"/>
      <c r="C73" s="19"/>
      <c r="D73" s="19"/>
      <c r="E73" s="19"/>
      <c r="F73" s="19"/>
      <c r="G73" s="19"/>
      <c r="H73" s="19"/>
      <c r="I73" s="19"/>
      <c r="J73" s="19"/>
      <c r="K73" s="19"/>
      <c r="L73" s="19"/>
      <c r="M73" s="19"/>
      <c r="N73" s="19"/>
      <c r="O73" s="19"/>
      <c r="P73" s="19"/>
      <c r="Q73" s="19"/>
      <c r="R73" s="19"/>
      <c r="S73" s="19"/>
      <c r="T73" s="19"/>
    </row>
    <row r="74" spans="2:20">
      <c r="B74" s="19"/>
      <c r="C74" s="19"/>
      <c r="D74" s="19"/>
      <c r="E74" s="19"/>
      <c r="F74" s="19"/>
      <c r="G74" s="19"/>
      <c r="H74" s="19"/>
      <c r="I74" s="19"/>
      <c r="J74" s="19"/>
      <c r="K74" s="19"/>
      <c r="L74" s="19"/>
      <c r="M74" s="19"/>
      <c r="N74" s="19"/>
      <c r="O74" s="19"/>
      <c r="P74" s="19"/>
      <c r="Q74" s="19"/>
      <c r="R74" s="19"/>
      <c r="S74" s="19"/>
      <c r="T74" s="19"/>
    </row>
    <row r="75" spans="2:20">
      <c r="B75" s="19"/>
      <c r="C75" s="19"/>
      <c r="D75" s="19"/>
      <c r="E75" s="19"/>
      <c r="F75" s="19"/>
      <c r="G75" s="19"/>
      <c r="H75" s="19"/>
      <c r="I75" s="19"/>
      <c r="J75" s="19"/>
      <c r="K75" s="19"/>
      <c r="L75" s="19"/>
      <c r="M75" s="19"/>
      <c r="N75" s="19"/>
      <c r="O75" s="19"/>
      <c r="P75" s="19"/>
      <c r="Q75" s="19"/>
      <c r="R75" s="19"/>
      <c r="S75" s="19"/>
      <c r="T75" s="19"/>
    </row>
    <row r="76" spans="2:20">
      <c r="B76" s="19"/>
      <c r="C76" s="19"/>
      <c r="D76" s="19"/>
      <c r="E76" s="19"/>
      <c r="F76" s="19"/>
      <c r="G76" s="19"/>
      <c r="H76" s="19"/>
      <c r="I76" s="19"/>
      <c r="J76" s="19"/>
      <c r="K76" s="19"/>
      <c r="L76" s="19"/>
      <c r="M76" s="19"/>
      <c r="N76" s="19"/>
      <c r="O76" s="19"/>
      <c r="P76" s="19"/>
      <c r="Q76" s="19"/>
      <c r="R76" s="19"/>
      <c r="S76" s="19"/>
      <c r="T76" s="19"/>
    </row>
    <row r="77" spans="2:20">
      <c r="B77" s="19"/>
      <c r="C77" s="19"/>
      <c r="D77" s="19"/>
      <c r="E77" s="19"/>
      <c r="F77" s="19"/>
      <c r="G77" s="19"/>
      <c r="H77" s="19"/>
      <c r="I77" s="19"/>
      <c r="J77" s="19"/>
      <c r="K77" s="19"/>
      <c r="L77" s="19"/>
      <c r="M77" s="19"/>
      <c r="N77" s="19"/>
      <c r="O77" s="19"/>
      <c r="P77" s="19"/>
      <c r="Q77" s="19"/>
      <c r="R77" s="19"/>
      <c r="S77" s="19"/>
      <c r="T77" s="19"/>
    </row>
    <row r="78" spans="2:20">
      <c r="B78" s="19"/>
      <c r="C78" s="19"/>
      <c r="D78" s="19"/>
      <c r="E78" s="19"/>
      <c r="F78" s="19"/>
      <c r="G78" s="19"/>
      <c r="H78" s="19"/>
      <c r="I78" s="19"/>
      <c r="J78" s="19"/>
      <c r="K78" s="19"/>
      <c r="L78" s="19"/>
      <c r="M78" s="19"/>
      <c r="N78" s="19"/>
      <c r="O78" s="19"/>
      <c r="P78" s="19"/>
      <c r="Q78" s="19"/>
      <c r="R78" s="19"/>
      <c r="S78" s="19"/>
      <c r="T78" s="19"/>
    </row>
    <row r="79" spans="2:20">
      <c r="B79" s="19"/>
      <c r="C79" s="19"/>
      <c r="D79" s="19"/>
      <c r="E79" s="19"/>
      <c r="F79" s="19"/>
      <c r="G79" s="19"/>
      <c r="H79" s="19"/>
      <c r="I79" s="19"/>
      <c r="J79" s="19"/>
      <c r="K79" s="19"/>
      <c r="L79" s="19"/>
      <c r="M79" s="19"/>
      <c r="N79" s="19"/>
      <c r="O79" s="19"/>
      <c r="P79" s="19"/>
      <c r="Q79" s="19"/>
      <c r="R79" s="19"/>
      <c r="S79" s="19"/>
      <c r="T79" s="19"/>
    </row>
    <row r="80" spans="2:20">
      <c r="B80" s="19"/>
      <c r="C80" s="19"/>
      <c r="D80" s="19"/>
      <c r="E80" s="19"/>
      <c r="F80" s="19"/>
      <c r="G80" s="19"/>
      <c r="H80" s="19"/>
      <c r="I80" s="19"/>
      <c r="J80" s="19"/>
      <c r="K80" s="19"/>
      <c r="L80" s="19"/>
      <c r="M80" s="19"/>
      <c r="N80" s="19"/>
      <c r="O80" s="19"/>
      <c r="P80" s="19"/>
      <c r="Q80" s="19"/>
      <c r="R80" s="19"/>
      <c r="S80" s="19"/>
      <c r="T80" s="19"/>
    </row>
    <row r="81" spans="2:20">
      <c r="B81" s="19"/>
      <c r="C81" s="19"/>
      <c r="D81" s="19"/>
      <c r="E81" s="19"/>
      <c r="F81" s="19"/>
      <c r="G81" s="19"/>
      <c r="H81" s="19"/>
      <c r="I81" s="19"/>
      <c r="J81" s="19"/>
      <c r="K81" s="19"/>
      <c r="L81" s="19"/>
      <c r="M81" s="19"/>
      <c r="N81" s="19"/>
      <c r="O81" s="19"/>
      <c r="P81" s="19"/>
      <c r="Q81" s="19"/>
      <c r="R81" s="19"/>
      <c r="S81" s="19"/>
      <c r="T81" s="19"/>
    </row>
    <row r="82" spans="2:20">
      <c r="B82" s="19"/>
      <c r="C82" s="19"/>
      <c r="D82" s="19"/>
      <c r="E82" s="19"/>
      <c r="F82" s="19"/>
      <c r="G82" s="19"/>
      <c r="H82" s="19"/>
      <c r="I82" s="19"/>
      <c r="J82" s="19"/>
      <c r="K82" s="19"/>
      <c r="L82" s="19"/>
      <c r="M82" s="19"/>
      <c r="N82" s="19"/>
      <c r="O82" s="19"/>
      <c r="P82" s="19"/>
      <c r="Q82" s="19"/>
      <c r="R82" s="19"/>
      <c r="S82" s="19"/>
      <c r="T82" s="19"/>
    </row>
    <row r="83" spans="2:20">
      <c r="B83" s="19"/>
      <c r="C83" s="19"/>
      <c r="D83" s="19"/>
      <c r="E83" s="19"/>
      <c r="F83" s="19"/>
      <c r="G83" s="19"/>
      <c r="H83" s="19"/>
      <c r="I83" s="19"/>
      <c r="J83" s="19"/>
      <c r="K83" s="19"/>
      <c r="L83" s="19"/>
      <c r="M83" s="19"/>
      <c r="N83" s="19"/>
      <c r="O83" s="19"/>
      <c r="P83" s="19"/>
      <c r="Q83" s="19"/>
      <c r="R83" s="19"/>
      <c r="S83" s="19"/>
      <c r="T83" s="19"/>
    </row>
    <row r="84" spans="2:20">
      <c r="B84" s="19"/>
      <c r="C84" s="19"/>
      <c r="D84" s="19"/>
      <c r="E84" s="19"/>
      <c r="F84" s="19"/>
      <c r="G84" s="19"/>
      <c r="H84" s="19"/>
      <c r="I84" s="19"/>
      <c r="J84" s="19"/>
      <c r="K84" s="19"/>
      <c r="L84" s="19"/>
      <c r="M84" s="19"/>
      <c r="N84" s="19"/>
      <c r="O84" s="19"/>
      <c r="P84" s="19"/>
      <c r="Q84" s="19"/>
      <c r="R84" s="19"/>
      <c r="S84" s="19"/>
      <c r="T84" s="19"/>
    </row>
    <row r="85" spans="2:20">
      <c r="B85" s="19"/>
      <c r="C85" s="19"/>
      <c r="D85" s="19"/>
      <c r="E85" s="19"/>
      <c r="F85" s="19"/>
      <c r="G85" s="19"/>
      <c r="H85" s="19"/>
      <c r="I85" s="19"/>
      <c r="J85" s="19"/>
      <c r="K85" s="19"/>
      <c r="L85" s="19"/>
      <c r="M85" s="19"/>
      <c r="N85" s="19"/>
      <c r="O85" s="19"/>
      <c r="P85" s="19"/>
      <c r="Q85" s="19"/>
      <c r="R85" s="19"/>
      <c r="S85" s="19"/>
      <c r="T85" s="19"/>
    </row>
    <row r="86" spans="2:20">
      <c r="B86" s="19"/>
      <c r="C86" s="19"/>
      <c r="D86" s="19"/>
      <c r="E86" s="19"/>
      <c r="F86" s="19"/>
      <c r="G86" s="19"/>
      <c r="H86" s="19"/>
      <c r="I86" s="19"/>
      <c r="J86" s="19"/>
      <c r="K86" s="19"/>
      <c r="L86" s="19"/>
      <c r="M86" s="19"/>
      <c r="N86" s="19"/>
      <c r="O86" s="19"/>
      <c r="P86" s="19"/>
      <c r="Q86" s="19"/>
      <c r="R86" s="19"/>
      <c r="S86" s="19"/>
      <c r="T86" s="19"/>
    </row>
    <row r="87" spans="2:20">
      <c r="B87" s="19"/>
      <c r="C87" s="19"/>
      <c r="D87" s="19"/>
      <c r="E87" s="19"/>
      <c r="F87" s="19"/>
      <c r="G87" s="19"/>
      <c r="H87" s="19"/>
      <c r="I87" s="19"/>
      <c r="J87" s="19"/>
      <c r="K87" s="19"/>
      <c r="L87" s="19"/>
      <c r="M87" s="19"/>
      <c r="N87" s="19"/>
      <c r="O87" s="19"/>
      <c r="P87" s="19"/>
      <c r="Q87" s="19"/>
      <c r="R87" s="19"/>
      <c r="S87" s="19"/>
      <c r="T87" s="19"/>
    </row>
    <row r="88" spans="2:20">
      <c r="B88" s="19"/>
      <c r="C88" s="19"/>
      <c r="D88" s="19"/>
      <c r="E88" s="19"/>
      <c r="F88" s="19"/>
      <c r="G88" s="19"/>
      <c r="H88" s="19"/>
      <c r="I88" s="19"/>
      <c r="J88" s="19"/>
      <c r="K88" s="19"/>
      <c r="L88" s="19"/>
      <c r="M88" s="19"/>
      <c r="N88" s="19"/>
      <c r="O88" s="19"/>
      <c r="P88" s="19"/>
      <c r="Q88" s="19"/>
      <c r="R88" s="19"/>
      <c r="S88" s="19"/>
      <c r="T88" s="19"/>
    </row>
    <row r="89" spans="2:20">
      <c r="B89" s="19"/>
      <c r="C89" s="19"/>
      <c r="D89" s="19"/>
      <c r="E89" s="19"/>
      <c r="F89" s="19"/>
      <c r="G89" s="19"/>
      <c r="H89" s="19"/>
      <c r="I89" s="19"/>
      <c r="J89" s="19"/>
      <c r="K89" s="19"/>
      <c r="L89" s="19"/>
      <c r="M89" s="19"/>
      <c r="N89" s="19"/>
      <c r="O89" s="19"/>
      <c r="P89" s="19"/>
      <c r="Q89" s="19"/>
      <c r="R89" s="19"/>
      <c r="S89" s="19"/>
      <c r="T89" s="19"/>
    </row>
    <row r="90" spans="2:20">
      <c r="B90" s="19"/>
      <c r="C90" s="19"/>
      <c r="D90" s="19"/>
      <c r="E90" s="19"/>
      <c r="F90" s="19"/>
      <c r="G90" s="19"/>
      <c r="H90" s="19"/>
      <c r="I90" s="19"/>
      <c r="J90" s="19"/>
      <c r="K90" s="19"/>
      <c r="L90" s="19"/>
      <c r="M90" s="19"/>
      <c r="N90" s="19"/>
      <c r="O90" s="19"/>
      <c r="P90" s="19"/>
      <c r="Q90" s="19"/>
      <c r="R90" s="19"/>
      <c r="S90" s="19"/>
      <c r="T90" s="19"/>
    </row>
    <row r="91" spans="2:20">
      <c r="B91" s="19"/>
      <c r="C91" s="19"/>
      <c r="D91" s="19"/>
      <c r="E91" s="19"/>
      <c r="F91" s="19"/>
      <c r="G91" s="19"/>
      <c r="H91" s="19"/>
      <c r="I91" s="19"/>
      <c r="J91" s="19"/>
      <c r="K91" s="19"/>
      <c r="L91" s="19"/>
      <c r="M91" s="19"/>
      <c r="N91" s="19"/>
      <c r="O91" s="19"/>
      <c r="P91" s="19"/>
      <c r="Q91" s="19"/>
      <c r="R91" s="19"/>
      <c r="S91" s="19"/>
      <c r="T91" s="19"/>
    </row>
    <row r="92" spans="2:20">
      <c r="B92" s="19"/>
      <c r="C92" s="19"/>
      <c r="D92" s="19"/>
      <c r="E92" s="19"/>
      <c r="F92" s="19"/>
      <c r="G92" s="19"/>
      <c r="H92" s="19"/>
      <c r="I92" s="19"/>
      <c r="J92" s="19"/>
      <c r="K92" s="19"/>
      <c r="L92" s="19"/>
      <c r="M92" s="19"/>
      <c r="N92" s="19"/>
      <c r="O92" s="19"/>
      <c r="P92" s="19"/>
      <c r="Q92" s="19"/>
      <c r="R92" s="19"/>
      <c r="S92" s="19"/>
      <c r="T92" s="19"/>
    </row>
    <row r="93" spans="2:20">
      <c r="B93" s="19"/>
      <c r="C93" s="19"/>
      <c r="D93" s="19"/>
      <c r="E93" s="19"/>
      <c r="F93" s="19"/>
      <c r="G93" s="19"/>
      <c r="H93" s="19"/>
      <c r="I93" s="19"/>
      <c r="J93" s="19"/>
      <c r="K93" s="19"/>
      <c r="L93" s="19"/>
      <c r="M93" s="19"/>
      <c r="N93" s="19"/>
      <c r="O93" s="19"/>
      <c r="P93" s="19"/>
      <c r="Q93" s="19"/>
      <c r="R93" s="19"/>
      <c r="S93" s="19"/>
      <c r="T93" s="19"/>
    </row>
    <row r="94" spans="2:20">
      <c r="B94" s="19"/>
      <c r="C94" s="19"/>
      <c r="D94" s="19"/>
      <c r="E94" s="19"/>
      <c r="F94" s="19"/>
      <c r="G94" s="19"/>
      <c r="H94" s="19"/>
      <c r="I94" s="19"/>
      <c r="J94" s="19"/>
      <c r="K94" s="19"/>
      <c r="L94" s="19"/>
      <c r="M94" s="19"/>
      <c r="N94" s="19"/>
      <c r="O94" s="19"/>
      <c r="P94" s="19"/>
      <c r="Q94" s="19"/>
      <c r="R94" s="19"/>
      <c r="S94" s="19"/>
      <c r="T94" s="19"/>
    </row>
    <row r="95" spans="2:20">
      <c r="B95" s="19"/>
      <c r="C95" s="19"/>
      <c r="D95" s="19"/>
      <c r="E95" s="19"/>
      <c r="F95" s="19"/>
      <c r="G95" s="19"/>
      <c r="H95" s="19"/>
      <c r="I95" s="19"/>
      <c r="J95" s="19"/>
      <c r="K95" s="19"/>
      <c r="L95" s="19"/>
      <c r="M95" s="19"/>
      <c r="N95" s="19"/>
      <c r="O95" s="19"/>
      <c r="P95" s="19"/>
      <c r="Q95" s="19"/>
      <c r="R95" s="19"/>
      <c r="S95" s="19"/>
      <c r="T95" s="19"/>
    </row>
    <row r="96" spans="2:20">
      <c r="B96" s="19"/>
      <c r="C96" s="19"/>
      <c r="D96" s="19"/>
      <c r="E96" s="19"/>
      <c r="F96" s="19"/>
      <c r="G96" s="19"/>
      <c r="H96" s="19"/>
      <c r="I96" s="19"/>
      <c r="J96" s="19"/>
      <c r="K96" s="19"/>
      <c r="L96" s="19"/>
      <c r="M96" s="19"/>
      <c r="N96" s="19"/>
      <c r="O96" s="19"/>
      <c r="P96" s="19"/>
      <c r="Q96" s="19"/>
      <c r="R96" s="19"/>
      <c r="S96" s="19"/>
      <c r="T96" s="19"/>
    </row>
    <row r="97" spans="2:20">
      <c r="B97" s="19"/>
      <c r="C97" s="19"/>
      <c r="D97" s="19"/>
      <c r="E97" s="19"/>
      <c r="F97" s="19"/>
      <c r="G97" s="19"/>
      <c r="H97" s="19"/>
      <c r="I97" s="19"/>
      <c r="J97" s="19"/>
      <c r="K97" s="19"/>
      <c r="L97" s="19"/>
      <c r="M97" s="19"/>
      <c r="N97" s="19"/>
      <c r="O97" s="19"/>
      <c r="P97" s="19"/>
      <c r="Q97" s="19"/>
      <c r="R97" s="19"/>
      <c r="S97" s="19"/>
      <c r="T97" s="19"/>
    </row>
    <row r="98" spans="2:20">
      <c r="B98" s="19"/>
      <c r="C98" s="19"/>
      <c r="D98" s="19"/>
      <c r="E98" s="19"/>
      <c r="F98" s="19"/>
      <c r="G98" s="19"/>
      <c r="H98" s="19"/>
      <c r="I98" s="19"/>
      <c r="J98" s="19"/>
      <c r="K98" s="19"/>
      <c r="L98" s="19"/>
      <c r="M98" s="19"/>
      <c r="N98" s="19"/>
      <c r="O98" s="19"/>
      <c r="P98" s="19"/>
      <c r="Q98" s="19"/>
      <c r="R98" s="19"/>
      <c r="S98" s="19"/>
      <c r="T98" s="19"/>
    </row>
    <row r="101" spans="2:20">
      <c r="B101" s="19"/>
      <c r="C101" s="19"/>
      <c r="D101" s="19"/>
      <c r="E101" s="19"/>
      <c r="F101" s="19"/>
      <c r="G101" s="19"/>
      <c r="H101" s="19"/>
      <c r="I101" s="19"/>
      <c r="J101" s="19"/>
      <c r="K101" s="19"/>
      <c r="L101" s="19"/>
      <c r="M101" s="19"/>
      <c r="N101" s="19"/>
      <c r="O101" s="19"/>
      <c r="P101" s="19"/>
      <c r="Q101" s="19"/>
      <c r="R101" s="19"/>
      <c r="S101" s="19"/>
      <c r="T101" s="19"/>
    </row>
    <row r="105" spans="2:20">
      <c r="B105" s="19"/>
      <c r="C105" s="19"/>
      <c r="D105" s="19"/>
      <c r="E105" s="19"/>
      <c r="F105" s="19"/>
      <c r="G105" s="19"/>
      <c r="H105" s="19"/>
      <c r="I105" s="19"/>
      <c r="J105" s="19"/>
      <c r="K105" s="19"/>
      <c r="L105" s="19"/>
      <c r="M105" s="19"/>
      <c r="N105" s="19"/>
      <c r="O105" s="19"/>
      <c r="P105" s="19"/>
      <c r="Q105" s="19"/>
      <c r="R105" s="19"/>
      <c r="S105" s="19"/>
      <c r="T105" s="19"/>
    </row>
    <row r="106" spans="2:20">
      <c r="B106" s="19"/>
      <c r="C106" s="19"/>
      <c r="D106" s="19"/>
      <c r="E106" s="19"/>
      <c r="F106" s="19"/>
      <c r="G106" s="19"/>
      <c r="H106" s="19"/>
      <c r="I106" s="19"/>
      <c r="J106" s="19"/>
      <c r="K106" s="19"/>
      <c r="L106" s="19"/>
      <c r="M106" s="19"/>
      <c r="N106" s="19"/>
      <c r="O106" s="19"/>
      <c r="P106" s="19"/>
      <c r="Q106" s="19"/>
      <c r="R106" s="19"/>
      <c r="S106" s="19"/>
      <c r="T106" s="19"/>
    </row>
    <row r="107" spans="2:20">
      <c r="B107" s="19"/>
      <c r="C107" s="19"/>
      <c r="D107" s="19"/>
      <c r="E107" s="19"/>
      <c r="F107" s="19"/>
      <c r="G107" s="19"/>
      <c r="H107" s="19"/>
      <c r="I107" s="19"/>
      <c r="J107" s="19"/>
      <c r="K107" s="19"/>
      <c r="L107" s="19"/>
      <c r="M107" s="19"/>
      <c r="N107" s="19"/>
      <c r="O107" s="19"/>
      <c r="P107" s="19"/>
      <c r="Q107" s="19"/>
      <c r="R107" s="19"/>
      <c r="S107" s="19"/>
      <c r="T107" s="19"/>
    </row>
    <row r="108" spans="2:20">
      <c r="B108" s="19"/>
      <c r="C108" s="19"/>
      <c r="D108" s="19"/>
      <c r="E108" s="19"/>
      <c r="F108" s="19"/>
      <c r="G108" s="19"/>
      <c r="H108" s="19"/>
      <c r="I108" s="19"/>
      <c r="J108" s="19"/>
      <c r="K108" s="19"/>
      <c r="L108" s="19"/>
      <c r="M108" s="19"/>
      <c r="N108" s="19"/>
      <c r="O108" s="19"/>
      <c r="P108" s="19"/>
      <c r="Q108" s="19"/>
      <c r="R108" s="19"/>
      <c r="S108" s="19"/>
      <c r="T108" s="19"/>
    </row>
  </sheetData>
  <mergeCells count="25">
    <mergeCell ref="A3:T3"/>
    <mergeCell ref="A4:T4"/>
    <mergeCell ref="A43:S43"/>
    <mergeCell ref="P1:T1"/>
    <mergeCell ref="P2:T2"/>
    <mergeCell ref="M6:N6"/>
    <mergeCell ref="O6:O7"/>
    <mergeCell ref="P6:P7"/>
    <mergeCell ref="Q6:Q7"/>
    <mergeCell ref="R6:R7"/>
    <mergeCell ref="S6:S7"/>
    <mergeCell ref="G6:G7"/>
    <mergeCell ref="H6:H7"/>
    <mergeCell ref="I6:I7"/>
    <mergeCell ref="J6:J7"/>
    <mergeCell ref="K6:K7"/>
    <mergeCell ref="L6:L7"/>
    <mergeCell ref="R5:T5"/>
    <mergeCell ref="A6:A7"/>
    <mergeCell ref="B6:B7"/>
    <mergeCell ref="C6:C7"/>
    <mergeCell ref="D6:D7"/>
    <mergeCell ref="E6:E7"/>
    <mergeCell ref="F6:F7"/>
    <mergeCell ref="T6:T7"/>
  </mergeCells>
  <pageMargins left="0.38" right="0.22" top="0.43" bottom="0.36" header="0.3" footer="0.2"/>
  <pageSetup paperSize="9" scale="71" firstPageNumber="9" orientation="landscape" useFirstPageNumber="1" r:id="rId1"/>
  <headerFooter>
    <oddFooter>&amp;C&amp;"Times New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1"/>
  <sheetViews>
    <sheetView workbookViewId="0">
      <selection activeCell="J17" sqref="J17"/>
    </sheetView>
  </sheetViews>
  <sheetFormatPr defaultRowHeight="15.75"/>
  <cols>
    <col min="1" max="1" width="5.125" style="368" customWidth="1"/>
    <col min="2" max="2" width="40.625" style="368" customWidth="1"/>
    <col min="3" max="3" width="15.125" style="368" customWidth="1"/>
    <col min="4" max="4" width="13.5" style="368" customWidth="1"/>
    <col min="5" max="5" width="13.375" style="368" customWidth="1"/>
    <col min="6" max="6" width="11.375" style="368" customWidth="1"/>
    <col min="7" max="8" width="0" style="368" hidden="1" customWidth="1"/>
    <col min="9" max="9" width="22.125" style="368" hidden="1" customWidth="1"/>
    <col min="10" max="16384" width="9" style="368"/>
  </cols>
  <sheetData>
    <row r="1" spans="1:6">
      <c r="A1" s="400" t="s">
        <v>273</v>
      </c>
      <c r="B1" s="400"/>
      <c r="C1" s="400"/>
      <c r="D1" s="400"/>
      <c r="E1" s="400"/>
      <c r="F1" s="400"/>
    </row>
    <row r="2" spans="1:6" ht="42.75" customHeight="1">
      <c r="A2" s="400" t="s">
        <v>317</v>
      </c>
      <c r="B2" s="400"/>
      <c r="C2" s="400"/>
      <c r="D2" s="400"/>
      <c r="E2" s="400"/>
      <c r="F2" s="400"/>
    </row>
    <row r="3" spans="1:6">
      <c r="A3" s="401" t="s">
        <v>328</v>
      </c>
      <c r="B3" s="401"/>
      <c r="C3" s="401"/>
      <c r="D3" s="401"/>
      <c r="E3" s="401"/>
      <c r="F3" s="401"/>
    </row>
    <row r="4" spans="1:6">
      <c r="A4" s="369"/>
      <c r="B4" s="369"/>
      <c r="C4" s="369"/>
      <c r="D4" s="369"/>
      <c r="E4" s="369"/>
      <c r="F4" s="369"/>
    </row>
    <row r="5" spans="1:6">
      <c r="E5" s="432" t="s">
        <v>271</v>
      </c>
      <c r="F5" s="432"/>
    </row>
    <row r="6" spans="1:6" ht="74.25" customHeight="1">
      <c r="A6" s="329" t="s">
        <v>7</v>
      </c>
      <c r="B6" s="329" t="s">
        <v>265</v>
      </c>
      <c r="C6" s="330" t="s">
        <v>18</v>
      </c>
      <c r="D6" s="330" t="s">
        <v>266</v>
      </c>
      <c r="E6" s="330" t="s">
        <v>258</v>
      </c>
      <c r="F6" s="330" t="s">
        <v>12</v>
      </c>
    </row>
    <row r="7" spans="1:6">
      <c r="A7" s="332">
        <v>1</v>
      </c>
      <c r="B7" s="332">
        <v>2</v>
      </c>
      <c r="C7" s="332">
        <v>3</v>
      </c>
      <c r="D7" s="333">
        <v>4</v>
      </c>
      <c r="E7" s="333" t="s">
        <v>267</v>
      </c>
      <c r="F7" s="333">
        <v>6</v>
      </c>
    </row>
    <row r="8" spans="1:6" ht="28.5" customHeight="1">
      <c r="A8" s="329"/>
      <c r="B8" s="329" t="s">
        <v>47</v>
      </c>
      <c r="C8" s="337">
        <f>C9</f>
        <v>270000000</v>
      </c>
      <c r="D8" s="337">
        <f>D9</f>
        <v>270000000</v>
      </c>
      <c r="E8" s="337">
        <f>E9</f>
        <v>0</v>
      </c>
      <c r="F8" s="331"/>
    </row>
    <row r="9" spans="1:6" ht="49.5" customHeight="1">
      <c r="A9" s="354">
        <v>1</v>
      </c>
      <c r="B9" s="355" t="s">
        <v>283</v>
      </c>
      <c r="C9" s="337">
        <f>SUM(C10:C11)</f>
        <v>270000000</v>
      </c>
      <c r="D9" s="337">
        <f t="shared" ref="D9:E9" si="0">SUM(D10:D11)</f>
        <v>270000000</v>
      </c>
      <c r="E9" s="337">
        <f t="shared" si="0"/>
        <v>0</v>
      </c>
      <c r="F9" s="356"/>
    </row>
    <row r="10" spans="1:6" ht="24.95" customHeight="1">
      <c r="A10" s="336" t="s">
        <v>27</v>
      </c>
      <c r="B10" s="335" t="s">
        <v>269</v>
      </c>
      <c r="C10" s="338">
        <v>270000000</v>
      </c>
      <c r="D10" s="338">
        <f>'II. CTMTQG PCMT'!G8</f>
        <v>270000000</v>
      </c>
      <c r="E10" s="338">
        <f>C10-D10</f>
        <v>0</v>
      </c>
      <c r="F10" s="433" t="s">
        <v>284</v>
      </c>
    </row>
    <row r="11" spans="1:6" ht="24.95" customHeight="1">
      <c r="A11" s="336" t="s">
        <v>27</v>
      </c>
      <c r="B11" s="335" t="s">
        <v>270</v>
      </c>
      <c r="C11" s="338">
        <v>0</v>
      </c>
      <c r="D11" s="338">
        <f>'II. CTMTQG PCMT'!H8</f>
        <v>0</v>
      </c>
      <c r="E11" s="338">
        <f>C11-D11</f>
        <v>0</v>
      </c>
      <c r="F11" s="434"/>
    </row>
  </sheetData>
  <mergeCells count="5">
    <mergeCell ref="A2:F2"/>
    <mergeCell ref="A3:F3"/>
    <mergeCell ref="E5:F5"/>
    <mergeCell ref="F10:F11"/>
    <mergeCell ref="A1:F1"/>
  </mergeCells>
  <pageMargins left="0.43307086614173229" right="0.35433070866141736" top="0.31496062992125984" bottom="0.35433070866141736" header="0.19685039370078741" footer="0.19685039370078741"/>
  <pageSetup paperSize="9" scale="90" orientation="portrait" r:id="rId1"/>
  <headerFooter>
    <oddFooter>&amp;C&amp;"Times New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4"/>
  <sheetViews>
    <sheetView workbookViewId="0">
      <selection activeCell="E20" sqref="E20"/>
    </sheetView>
  </sheetViews>
  <sheetFormatPr defaultRowHeight="15.75"/>
  <cols>
    <col min="1" max="1" width="5.125" style="327" customWidth="1"/>
    <col min="2" max="2" width="40.625" style="327" customWidth="1"/>
    <col min="3" max="3" width="15.125" style="328" customWidth="1"/>
    <col min="4" max="4" width="13.5" style="327" customWidth="1"/>
    <col min="5" max="5" width="13.375" style="327" customWidth="1"/>
    <col min="6" max="6" width="11.375" style="327" customWidth="1"/>
    <col min="7" max="8" width="0" style="327" hidden="1" customWidth="1"/>
    <col min="9" max="9" width="22.125" style="327" hidden="1" customWidth="1"/>
    <col min="10" max="16384" width="9" style="327"/>
  </cols>
  <sheetData>
    <row r="1" spans="1:9">
      <c r="E1" s="400"/>
      <c r="F1" s="400"/>
    </row>
    <row r="2" spans="1:9" ht="57.75" customHeight="1">
      <c r="A2" s="400" t="s">
        <v>317</v>
      </c>
      <c r="B2" s="400"/>
      <c r="C2" s="400"/>
      <c r="D2" s="400"/>
      <c r="E2" s="400"/>
      <c r="F2" s="400"/>
    </row>
    <row r="3" spans="1:9">
      <c r="A3" s="401" t="s">
        <v>303</v>
      </c>
      <c r="B3" s="401"/>
      <c r="C3" s="401"/>
      <c r="D3" s="401"/>
      <c r="E3" s="401"/>
      <c r="F3" s="401"/>
    </row>
    <row r="4" spans="1:9" s="340" customFormat="1">
      <c r="A4" s="341"/>
      <c r="B4" s="341"/>
      <c r="C4" s="341"/>
      <c r="D4" s="341"/>
      <c r="E4" s="341"/>
      <c r="F4" s="341"/>
    </row>
    <row r="5" spans="1:9">
      <c r="E5" s="432" t="s">
        <v>271</v>
      </c>
      <c r="F5" s="432"/>
    </row>
    <row r="6" spans="1:9" ht="74.25" customHeight="1">
      <c r="A6" s="329" t="s">
        <v>7</v>
      </c>
      <c r="B6" s="329" t="s">
        <v>265</v>
      </c>
      <c r="C6" s="330" t="s">
        <v>18</v>
      </c>
      <c r="D6" s="330" t="s">
        <v>266</v>
      </c>
      <c r="E6" s="330" t="s">
        <v>258</v>
      </c>
      <c r="F6" s="330" t="s">
        <v>12</v>
      </c>
    </row>
    <row r="7" spans="1:9">
      <c r="A7" s="332">
        <v>1</v>
      </c>
      <c r="B7" s="332">
        <v>2</v>
      </c>
      <c r="C7" s="332">
        <v>3</v>
      </c>
      <c r="D7" s="333">
        <v>4</v>
      </c>
      <c r="E7" s="333" t="s">
        <v>267</v>
      </c>
      <c r="F7" s="333">
        <v>6</v>
      </c>
    </row>
    <row r="8" spans="1:9" ht="28.5" customHeight="1">
      <c r="A8" s="329"/>
      <c r="B8" s="329" t="s">
        <v>47</v>
      </c>
      <c r="C8" s="337">
        <f>C12</f>
        <v>270000000</v>
      </c>
      <c r="D8" s="337">
        <f>D12</f>
        <v>270000000</v>
      </c>
      <c r="E8" s="337">
        <f t="shared" ref="E8" si="0">E9+E12</f>
        <v>0</v>
      </c>
      <c r="F8" s="331"/>
    </row>
    <row r="9" spans="1:9" s="334" customFormat="1" ht="75" hidden="1" customHeight="1">
      <c r="A9" s="354">
        <v>1</v>
      </c>
      <c r="B9" s="355" t="s">
        <v>282</v>
      </c>
      <c r="C9" s="337">
        <f>SUM(C10:C11)</f>
        <v>441000000</v>
      </c>
      <c r="D9" s="337">
        <f>SUM(D10:D11)</f>
        <v>441000000</v>
      </c>
      <c r="E9" s="337">
        <f t="shared" ref="E9" si="1">SUM(E10:E11)</f>
        <v>0</v>
      </c>
      <c r="F9" s="356"/>
    </row>
    <row r="10" spans="1:9" s="334" customFormat="1" ht="24.95" hidden="1" customHeight="1">
      <c r="A10" s="336" t="s">
        <v>27</v>
      </c>
      <c r="B10" s="335" t="s">
        <v>269</v>
      </c>
      <c r="C10" s="338">
        <v>339000000</v>
      </c>
      <c r="D10" s="338">
        <f>'I. CTMTQG PTVH'!F8</f>
        <v>339000000</v>
      </c>
      <c r="E10" s="338">
        <f>C10-D10</f>
        <v>0</v>
      </c>
      <c r="F10" s="435" t="s">
        <v>284</v>
      </c>
      <c r="I10" s="334" t="e">
        <f>E10/E9</f>
        <v>#DIV/0!</v>
      </c>
    </row>
    <row r="11" spans="1:9" s="334" customFormat="1" ht="24.95" hidden="1" customHeight="1">
      <c r="A11" s="336" t="s">
        <v>27</v>
      </c>
      <c r="B11" s="335" t="s">
        <v>270</v>
      </c>
      <c r="C11" s="338">
        <v>102000000</v>
      </c>
      <c r="D11" s="338">
        <f>'I. CTMTQG PTVH'!G8</f>
        <v>102000000</v>
      </c>
      <c r="E11" s="338">
        <f>C11-D11</f>
        <v>0</v>
      </c>
      <c r="F11" s="436"/>
      <c r="I11" s="334" t="e">
        <f>E11/E9</f>
        <v>#DIV/0!</v>
      </c>
    </row>
    <row r="12" spans="1:9" ht="49.5" customHeight="1">
      <c r="A12" s="354">
        <v>1</v>
      </c>
      <c r="B12" s="355" t="s">
        <v>283</v>
      </c>
      <c r="C12" s="337">
        <f>SUM(C13:C14)</f>
        <v>270000000</v>
      </c>
      <c r="D12" s="337">
        <f t="shared" ref="D12" si="2">SUM(D13:D14)</f>
        <v>270000000</v>
      </c>
      <c r="E12" s="337">
        <f t="shared" ref="E12" si="3">SUM(E13:E14)</f>
        <v>0</v>
      </c>
      <c r="F12" s="356"/>
    </row>
    <row r="13" spans="1:9" s="334" customFormat="1" ht="24.95" customHeight="1">
      <c r="A13" s="336" t="s">
        <v>27</v>
      </c>
      <c r="B13" s="335" t="s">
        <v>269</v>
      </c>
      <c r="C13" s="338">
        <v>270000000</v>
      </c>
      <c r="D13" s="338">
        <f>'II. CTMTQG PCMT'!G8</f>
        <v>270000000</v>
      </c>
      <c r="E13" s="338">
        <f>C13-D13</f>
        <v>0</v>
      </c>
      <c r="F13" s="433" t="s">
        <v>284</v>
      </c>
    </row>
    <row r="14" spans="1:9" s="334" customFormat="1" ht="24.95" customHeight="1">
      <c r="A14" s="336" t="s">
        <v>27</v>
      </c>
      <c r="B14" s="335" t="s">
        <v>270</v>
      </c>
      <c r="C14" s="338">
        <v>0</v>
      </c>
      <c r="D14" s="338">
        <f>'II. CTMTQG PCMT'!H8</f>
        <v>0</v>
      </c>
      <c r="E14" s="338">
        <f>C14-D14</f>
        <v>0</v>
      </c>
      <c r="F14" s="434"/>
    </row>
  </sheetData>
  <mergeCells count="6">
    <mergeCell ref="F13:F14"/>
    <mergeCell ref="A2:F2"/>
    <mergeCell ref="E5:F5"/>
    <mergeCell ref="A3:F3"/>
    <mergeCell ref="E1:F1"/>
    <mergeCell ref="F10:F11"/>
  </mergeCells>
  <pageMargins left="0.43307086614173229" right="0.35433070866141736" top="0.31496062992125984" bottom="0.35433070866141736" header="0.19685039370078741" footer="0.19685039370078741"/>
  <pageSetup paperSize="9" scale="90" orientation="portrait" r:id="rId1"/>
  <headerFooter>
    <oddFooter>&amp;C&amp;"Times New Roman,Regular"&amp;10&amp;P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12</vt:i4>
      </vt:variant>
      <vt:variant>
        <vt:lpstr>Phạm vi có Tên</vt:lpstr>
      </vt:variant>
      <vt:variant>
        <vt:i4>21</vt:i4>
      </vt:variant>
    </vt:vector>
  </HeadingPairs>
  <TitlesOfParts>
    <vt:vector size="33" baseType="lpstr">
      <vt:lpstr>B15. NĐ31</vt:lpstr>
      <vt:lpstr>B16. NĐ31</vt:lpstr>
      <vt:lpstr>B17. NĐ31</vt:lpstr>
      <vt:lpstr>B35. NĐ31</vt:lpstr>
      <vt:lpstr>B36.NĐ31</vt:lpstr>
      <vt:lpstr>B37. NĐ31</vt:lpstr>
      <vt:lpstr>I. TỔNG HỢP</vt:lpstr>
      <vt:lpstr>TỔNG HỢP</vt:lpstr>
      <vt:lpstr>I. CTMTQG PTVH</vt:lpstr>
      <vt:lpstr> II. CTMTQG PCMT </vt:lpstr>
      <vt:lpstr>II. CTMTQG PCMT</vt:lpstr>
      <vt:lpstr>B46. NĐ31</vt:lpstr>
      <vt:lpstr>' II. CTMTQG PCMT '!Print_Titles</vt:lpstr>
      <vt:lpstr>'B16. NĐ31'!Print_Titles</vt:lpstr>
      <vt:lpstr>'B35. NĐ31'!Print_Titles</vt:lpstr>
      <vt:lpstr>B36.NĐ31!Print_Titles</vt:lpstr>
      <vt:lpstr>'B37. NĐ31'!Print_Titles</vt:lpstr>
      <vt:lpstr>'B46. NĐ31'!Print_Titles</vt:lpstr>
      <vt:lpstr>'I. CTMTQG PTVH'!Print_Titles</vt:lpstr>
      <vt:lpstr>'I. TỔNG HỢP'!Print_Titles</vt:lpstr>
      <vt:lpstr>'II. CTMTQG PCMT'!Print_Titles</vt:lpstr>
      <vt:lpstr>'TỔNG HỢP'!Print_Titles</vt:lpstr>
      <vt:lpstr>' II. CTMTQG PCMT '!Vùng_In</vt:lpstr>
      <vt:lpstr>'B15. NĐ31'!Vùng_In</vt:lpstr>
      <vt:lpstr>'B16. NĐ31'!Vùng_In</vt:lpstr>
      <vt:lpstr>'B17. NĐ31'!Vùng_In</vt:lpstr>
      <vt:lpstr>'B35. NĐ31'!Vùng_In</vt:lpstr>
      <vt:lpstr>B36.NĐ31!Vùng_In</vt:lpstr>
      <vt:lpstr>'B37. NĐ31'!Vùng_In</vt:lpstr>
      <vt:lpstr>'I. CTMTQG PTVH'!Vùng_In</vt:lpstr>
      <vt:lpstr>'I. TỔNG HỢP'!Vùng_In</vt:lpstr>
      <vt:lpstr>'II. CTMTQG PCMT'!Vùng_In</vt:lpstr>
      <vt:lpstr>'TỔNG HỢP'!Vùng_In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Phong Tai Chinh</dc:creator>
  <cp:lastModifiedBy>Admin</cp:lastModifiedBy>
  <cp:lastPrinted>2026-08-10T09:30:06Z</cp:lastPrinted>
  <dcterms:created xsi:type="dcterms:W3CDTF">2003-12-04T09:16:46Z</dcterms:created>
  <dcterms:modified xsi:type="dcterms:W3CDTF">2026-08-10T09:30:58Z</dcterms:modified>
</cp:coreProperties>
</file>